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0" windowWidth="15480" windowHeight="8190" tabRatio="617" firstSheet="3" activeTab="3"/>
  </bookViews>
  <sheets>
    <sheet name="Anexo 6 - PLA PREENCHER" sheetId="55" state="hidden" r:id="rId1"/>
    <sheet name="Anexo 7- CFF PREENCHER " sheetId="54" state="hidden" r:id="rId2"/>
    <sheet name="Plan1" sheetId="56" state="hidden" r:id="rId3"/>
    <sheet name="Cronograma" sheetId="57" r:id="rId4"/>
  </sheets>
  <definedNames>
    <definedName name="_xlnm.Print_Area" localSheetId="0">'Anexo 6 - PLA PREENCHER'!$A$1:$F$68</definedName>
    <definedName name="_xlnm.Print_Area" localSheetId="1">'Anexo 7- CFF PREENCHER '!$B$1:$AN$94</definedName>
    <definedName name="_xlnm.Print_Area" localSheetId="3">Cronograma!$A$1:$T$76</definedName>
    <definedName name="Excel_BuiltIn__FilterDatabase" localSheetId="0">'Anexo 6 - PLA PREENCHER'!$A$6:$F$330</definedName>
    <definedName name="OLE_LINK1" localSheetId="0">'Anexo 6 - PLA PREENCHER'!#REF!</definedName>
    <definedName name="_xlnm.Print_Titles" localSheetId="0">'Anexo 6 - PLA PREENCHER'!$1:$6</definedName>
    <definedName name="_xlnm.Print_Titles" localSheetId="1">'Anexo 7- CFF PREENCHER '!$1:$7</definedName>
    <definedName name="_xlnm.Print_Titles" localSheetId="3">Cronograma!$1:$7</definedName>
  </definedNames>
  <calcPr calcId="145621"/>
</workbook>
</file>

<file path=xl/calcChain.xml><?xml version="1.0" encoding="utf-8"?>
<calcChain xmlns="http://schemas.openxmlformats.org/spreadsheetml/2006/main">
  <c r="J74" i="57" l="1"/>
  <c r="N74" i="57"/>
  <c r="T74" i="57"/>
  <c r="T75" i="57"/>
  <c r="N75" i="57"/>
  <c r="J75" i="57"/>
  <c r="D76" i="57" l="1"/>
  <c r="E76" i="57" s="1"/>
  <c r="F76" i="57" s="1"/>
  <c r="G76" i="57" s="1"/>
  <c r="H76" i="57" s="1"/>
  <c r="I76" i="57" s="1"/>
  <c r="J76" i="57" s="1"/>
  <c r="K76" i="57" s="1"/>
  <c r="L76" i="57" s="1"/>
  <c r="M76" i="57" s="1"/>
  <c r="N76" i="57" s="1"/>
  <c r="O76" i="57" s="1"/>
  <c r="P76" i="57" s="1"/>
  <c r="Q76" i="57" s="1"/>
  <c r="R76" i="57" s="1"/>
  <c r="S76" i="57" s="1"/>
  <c r="T76" i="57" s="1"/>
  <c r="H14" i="56"/>
  <c r="I9" i="56" s="1"/>
  <c r="L9" i="56" s="1"/>
  <c r="D14" i="56"/>
  <c r="D15" i="56" s="1"/>
  <c r="E20" i="56"/>
  <c r="E23" i="56"/>
  <c r="E24" i="56"/>
  <c r="E22" i="56"/>
  <c r="C102" i="56"/>
  <c r="C101" i="56"/>
  <c r="C97" i="56"/>
  <c r="C95" i="56"/>
  <c r="C93" i="56"/>
  <c r="C92" i="56"/>
  <c r="C88" i="56"/>
  <c r="C87" i="56"/>
  <c r="C83" i="56"/>
  <c r="C81" i="56"/>
  <c r="C79" i="56"/>
  <c r="C78" i="56"/>
  <c r="C74" i="56"/>
  <c r="C73" i="56"/>
  <c r="C69" i="56"/>
  <c r="C67" i="56"/>
  <c r="C65" i="56"/>
  <c r="C64" i="56"/>
  <c r="C60" i="56"/>
  <c r="C59" i="56"/>
  <c r="C55" i="56"/>
  <c r="C53" i="56"/>
  <c r="C51" i="56"/>
  <c r="C50" i="56"/>
  <c r="C46" i="56"/>
  <c r="C45" i="56"/>
  <c r="C41" i="56"/>
  <c r="C39" i="56"/>
  <c r="C37" i="56"/>
  <c r="C36" i="56"/>
  <c r="C32" i="56"/>
  <c r="C31" i="56"/>
  <c r="C27" i="56"/>
  <c r="C25" i="56"/>
  <c r="D90" i="54"/>
  <c r="D89" i="54"/>
  <c r="D85" i="54"/>
  <c r="D83" i="54"/>
  <c r="D81" i="54"/>
  <c r="D80" i="54"/>
  <c r="D76" i="54"/>
  <c r="D75" i="54"/>
  <c r="D71" i="54"/>
  <c r="D69" i="54"/>
  <c r="D77" i="54" s="1"/>
  <c r="D67" i="54"/>
  <c r="D66" i="54"/>
  <c r="D62" i="54"/>
  <c r="D61" i="54"/>
  <c r="D57" i="54"/>
  <c r="D48" i="54"/>
  <c r="D47" i="54"/>
  <c r="D39" i="54"/>
  <c r="D38" i="54"/>
  <c r="D34" i="54"/>
  <c r="D33" i="54"/>
  <c r="D29" i="54"/>
  <c r="D25" i="54"/>
  <c r="F10" i="55"/>
  <c r="F11" i="55"/>
  <c r="F14" i="55" s="1"/>
  <c r="F12" i="55"/>
  <c r="F13" i="55"/>
  <c r="F18" i="55"/>
  <c r="F19" i="55"/>
  <c r="F23" i="55"/>
  <c r="F24" i="55"/>
  <c r="F28" i="55" s="1"/>
  <c r="F25" i="55"/>
  <c r="D13" i="54" s="1"/>
  <c r="F26" i="55"/>
  <c r="F27" i="55"/>
  <c r="D24" i="54" s="1"/>
  <c r="F32" i="55"/>
  <c r="F33" i="55"/>
  <c r="F37" i="55"/>
  <c r="F38" i="55"/>
  <c r="F39" i="55" s="1"/>
  <c r="F43" i="55"/>
  <c r="F44" i="55" s="1"/>
  <c r="F48" i="55"/>
  <c r="F49" i="55"/>
  <c r="F50" i="55"/>
  <c r="F51" i="55"/>
  <c r="F52" i="55"/>
  <c r="F53" i="55"/>
  <c r="D41" i="54" s="1"/>
  <c r="F54" i="55"/>
  <c r="F58" i="55"/>
  <c r="F59" i="55"/>
  <c r="F60" i="55"/>
  <c r="D53" i="54" s="1"/>
  <c r="F63" i="55"/>
  <c r="F61" i="55"/>
  <c r="F62" i="55"/>
  <c r="F10" i="54"/>
  <c r="H10" i="54"/>
  <c r="J10" i="54"/>
  <c r="L10" i="54"/>
  <c r="N10" i="54"/>
  <c r="N93" i="54" s="1"/>
  <c r="P10" i="54"/>
  <c r="R10" i="54"/>
  <c r="T10" i="54"/>
  <c r="V10" i="54"/>
  <c r="X10" i="54"/>
  <c r="Z10" i="54"/>
  <c r="AB10" i="54"/>
  <c r="AD10" i="54"/>
  <c r="AF10" i="54"/>
  <c r="AH10" i="54"/>
  <c r="AJ10" i="54"/>
  <c r="AL10" i="54"/>
  <c r="AN10" i="54"/>
  <c r="AN93" i="54" s="1"/>
  <c r="F11" i="54"/>
  <c r="H11" i="54"/>
  <c r="J11" i="54"/>
  <c r="J93" i="54" s="1"/>
  <c r="L11" i="54"/>
  <c r="N11" i="54"/>
  <c r="P11" i="54"/>
  <c r="R11" i="54"/>
  <c r="T11" i="54"/>
  <c r="V11" i="54"/>
  <c r="X11" i="54"/>
  <c r="Z11" i="54"/>
  <c r="AB11" i="54"/>
  <c r="AB93" i="54" s="1"/>
  <c r="AD11" i="54"/>
  <c r="AF11" i="54"/>
  <c r="AH11" i="54"/>
  <c r="AJ11" i="54"/>
  <c r="AL11" i="54"/>
  <c r="AN11" i="54"/>
  <c r="F13" i="54"/>
  <c r="H13" i="54"/>
  <c r="J13" i="54"/>
  <c r="L13" i="54"/>
  <c r="N13" i="54"/>
  <c r="R13" i="54"/>
  <c r="T13" i="54"/>
  <c r="V13" i="54"/>
  <c r="X13" i="54"/>
  <c r="Z13" i="54"/>
  <c r="AB13" i="54"/>
  <c r="AF13" i="54"/>
  <c r="AH13" i="54"/>
  <c r="AJ13" i="54"/>
  <c r="AL13" i="54"/>
  <c r="AN13" i="54"/>
  <c r="D15" i="54"/>
  <c r="F15" i="54"/>
  <c r="H15" i="54"/>
  <c r="J15" i="54"/>
  <c r="L15" i="54"/>
  <c r="N15" i="54"/>
  <c r="P15" i="54"/>
  <c r="R15" i="54"/>
  <c r="T15" i="54"/>
  <c r="V15" i="54"/>
  <c r="X15" i="54"/>
  <c r="Z15" i="54"/>
  <c r="AB15" i="54"/>
  <c r="AD15" i="54"/>
  <c r="AF15" i="54"/>
  <c r="AH15" i="54"/>
  <c r="AJ15" i="54"/>
  <c r="AL15" i="54"/>
  <c r="AN15" i="54"/>
  <c r="D19" i="54"/>
  <c r="F19" i="54"/>
  <c r="H19" i="54"/>
  <c r="J19" i="54"/>
  <c r="L19" i="54"/>
  <c r="N19" i="54"/>
  <c r="P19" i="54"/>
  <c r="R19" i="54"/>
  <c r="T19" i="54"/>
  <c r="V19" i="54"/>
  <c r="X19" i="54"/>
  <c r="Z19" i="54"/>
  <c r="AB19" i="54"/>
  <c r="AD19" i="54"/>
  <c r="AF19" i="54"/>
  <c r="AH19" i="54"/>
  <c r="AJ19" i="54"/>
  <c r="AL19" i="54"/>
  <c r="AN19" i="54"/>
  <c r="D20" i="54"/>
  <c r="F20" i="54"/>
  <c r="H20" i="54"/>
  <c r="J20" i="54"/>
  <c r="L20" i="54"/>
  <c r="N20" i="54"/>
  <c r="P20" i="54"/>
  <c r="R20" i="54"/>
  <c r="T20" i="54"/>
  <c r="V20" i="54"/>
  <c r="X20" i="54"/>
  <c r="Z20" i="54"/>
  <c r="AB20" i="54"/>
  <c r="AD20" i="54"/>
  <c r="AF20" i="54"/>
  <c r="AH20" i="54"/>
  <c r="AJ20" i="54"/>
  <c r="AL20" i="54"/>
  <c r="AN20" i="54"/>
  <c r="D91" i="54"/>
  <c r="AL93" i="54"/>
  <c r="F20" i="55" l="1"/>
  <c r="F66" i="55"/>
  <c r="F67" i="55" s="1"/>
  <c r="D55" i="54" s="1"/>
  <c r="F34" i="55"/>
  <c r="P13" i="54"/>
  <c r="P93" i="54" s="1"/>
  <c r="Q93" i="54" s="1"/>
  <c r="D21" i="54"/>
  <c r="AD13" i="54"/>
  <c r="F55" i="55"/>
  <c r="D27" i="54"/>
  <c r="D35" i="54" s="1"/>
  <c r="F45" i="55"/>
  <c r="F29" i="55"/>
  <c r="AD93" i="54"/>
  <c r="AE93" i="54" s="1"/>
  <c r="V93" i="54"/>
  <c r="K9" i="56"/>
  <c r="J9" i="56"/>
  <c r="X93" i="54"/>
  <c r="T93" i="54"/>
  <c r="U93" i="54" s="1"/>
  <c r="AH93" i="54"/>
  <c r="Z93" i="54"/>
  <c r="R93" i="54"/>
  <c r="F93" i="54"/>
  <c r="F94" i="54" s="1"/>
  <c r="I12" i="56"/>
  <c r="I11" i="56"/>
  <c r="I8" i="56"/>
  <c r="I10" i="56"/>
  <c r="I13" i="56"/>
  <c r="C33" i="56"/>
  <c r="D17" i="56"/>
  <c r="D16" i="56"/>
  <c r="C47" i="56"/>
  <c r="C103" i="56"/>
  <c r="C75" i="56"/>
  <c r="C89" i="56"/>
  <c r="C61" i="56"/>
  <c r="E61" i="54"/>
  <c r="E75" i="54"/>
  <c r="AA93" i="54"/>
  <c r="S93" i="54"/>
  <c r="E62" i="54"/>
  <c r="E80" i="54"/>
  <c r="AC93" i="54"/>
  <c r="AJ93" i="54"/>
  <c r="AK93" i="54" s="1"/>
  <c r="L93" i="54"/>
  <c r="M93" i="54" s="1"/>
  <c r="E11" i="54"/>
  <c r="E15" i="54"/>
  <c r="E66" i="54"/>
  <c r="O93" i="54"/>
  <c r="E25" i="54"/>
  <c r="E24" i="54"/>
  <c r="Y93" i="54"/>
  <c r="AF93" i="54"/>
  <c r="AG93" i="54" s="1"/>
  <c r="H93" i="54"/>
  <c r="I93" i="54" s="1"/>
  <c r="E20" i="54"/>
  <c r="E85" i="54"/>
  <c r="E39" i="54"/>
  <c r="E76" i="54"/>
  <c r="E33" i="54"/>
  <c r="E38" i="54"/>
  <c r="W93" i="54"/>
  <c r="E67" i="54"/>
  <c r="E19" i="54"/>
  <c r="E89" i="54"/>
  <c r="E34" i="54"/>
  <c r="E90" i="54"/>
  <c r="E47" i="54"/>
  <c r="E48" i="54"/>
  <c r="AM93" i="54"/>
  <c r="K93" i="54"/>
  <c r="AI93" i="54"/>
  <c r="E57" i="54"/>
  <c r="E29" i="54"/>
  <c r="E71" i="54"/>
  <c r="E81" i="54"/>
  <c r="E53" i="54"/>
  <c r="J8" i="56" l="1"/>
  <c r="K8" i="56"/>
  <c r="L8" i="56"/>
  <c r="I14" i="56"/>
  <c r="L13" i="56"/>
  <c r="J13" i="56"/>
  <c r="K13" i="56"/>
  <c r="L12" i="56"/>
  <c r="J12" i="56"/>
  <c r="K12" i="56"/>
  <c r="K10" i="56"/>
  <c r="L10" i="56"/>
  <c r="J10" i="56"/>
  <c r="D43" i="54"/>
  <c r="D49" i="54" s="1"/>
  <c r="D52" i="54"/>
  <c r="K11" i="56"/>
  <c r="L11" i="56"/>
  <c r="J11" i="56"/>
  <c r="F40" i="55"/>
  <c r="E43" i="54"/>
  <c r="E12" i="54"/>
  <c r="E10" i="54"/>
  <c r="F15" i="55"/>
  <c r="F64" i="55"/>
  <c r="H94" i="54"/>
  <c r="J94" i="54" s="1"/>
  <c r="L94" i="54" s="1"/>
  <c r="N94" i="54" s="1"/>
  <c r="P94" i="54" s="1"/>
  <c r="R94" i="54" s="1"/>
  <c r="T94" i="54" s="1"/>
  <c r="V94" i="54" s="1"/>
  <c r="X94" i="54" s="1"/>
  <c r="Z94" i="54" s="1"/>
  <c r="AB94" i="54" s="1"/>
  <c r="AD94" i="54" s="1"/>
  <c r="AF94" i="54" s="1"/>
  <c r="AH94" i="54" s="1"/>
  <c r="AJ94" i="54" s="1"/>
  <c r="AL94" i="54" s="1"/>
  <c r="AN94" i="54" s="1"/>
  <c r="G93" i="54"/>
  <c r="G94" i="54" s="1"/>
  <c r="I94" i="54" s="1"/>
  <c r="K94" i="54" s="1"/>
  <c r="M94" i="54" s="1"/>
  <c r="O94" i="54" s="1"/>
  <c r="Q94" i="54" s="1"/>
  <c r="S94" i="54" s="1"/>
  <c r="U94" i="54" s="1"/>
  <c r="W94" i="54" s="1"/>
  <c r="Y94" i="54" s="1"/>
  <c r="AA94" i="54" s="1"/>
  <c r="AC94" i="54" s="1"/>
  <c r="AE94" i="54" s="1"/>
  <c r="AG94" i="54" s="1"/>
  <c r="AI94" i="54" s="1"/>
  <c r="AK94" i="54" s="1"/>
  <c r="AM94" i="54" s="1"/>
  <c r="E35" i="54"/>
  <c r="E21" i="54"/>
  <c r="K14" i="56" l="1"/>
  <c r="D63" i="54"/>
  <c r="E52" i="54"/>
  <c r="L14" i="56"/>
  <c r="E13" i="54"/>
  <c r="J14" i="56"/>
</calcChain>
</file>

<file path=xl/sharedStrings.xml><?xml version="1.0" encoding="utf-8"?>
<sst xmlns="http://schemas.openxmlformats.org/spreadsheetml/2006/main" count="609" uniqueCount="167">
  <si>
    <t>SECRETARIA DE HABITAÇÃO</t>
  </si>
  <si>
    <t>ESPECIFICAÇÃO</t>
  </si>
  <si>
    <t>QUANT.</t>
  </si>
  <si>
    <t>Percentual  (%)</t>
  </si>
  <si>
    <t>TOTAL DO ITEM 08</t>
  </si>
  <si>
    <t>01</t>
  </si>
  <si>
    <t>02</t>
  </si>
  <si>
    <t>TRABALHO SOCIAL</t>
  </si>
  <si>
    <t>03</t>
  </si>
  <si>
    <t>04</t>
  </si>
  <si>
    <t>05</t>
  </si>
  <si>
    <t>REGULARIZAÇÃO ADMINISTRATIVA</t>
  </si>
  <si>
    <t>06</t>
  </si>
  <si>
    <t>MINUTAS DE DOCUMENTOS</t>
  </si>
  <si>
    <t>07</t>
  </si>
  <si>
    <t>CADASTRO FÍSICO</t>
  </si>
  <si>
    <t>08</t>
  </si>
  <si>
    <t>CADASTRO SOCIAL</t>
  </si>
  <si>
    <t>REGULARIZAÇÃO DAS POSSES</t>
  </si>
  <si>
    <t>TOTAL DO ITEM 01</t>
  </si>
  <si>
    <t>TOTAL DO ITEM 02</t>
  </si>
  <si>
    <t>TOTAL DO ITEM 03</t>
  </si>
  <si>
    <t>TOTAL DO ITEM 04</t>
  </si>
  <si>
    <t>TOTAL DO ITEM 05</t>
  </si>
  <si>
    <t>TOTAL DO ITEM 06</t>
  </si>
  <si>
    <t>TOTAL DO ITEM 07</t>
  </si>
  <si>
    <t>ITEM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</si>
  <si>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</si>
  <si>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</si>
  <si>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</si>
  <si>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</si>
  <si>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</si>
  <si>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</si>
  <si>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</si>
  <si>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</si>
  <si>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</si>
  <si>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</si>
  <si>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</si>
  <si>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</si>
  <si>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ATIVIDADES</t>
  </si>
  <si>
    <t>Identificação do perfil das lideranças locais e organizações comunitárias, com realização de no mínimo 02 (duas) reuniões com lideranças locais para pactuação das ações a serem desenvolvidas na área de intervenção</t>
  </si>
  <si>
    <t>Realizar mobilização para assembleia de entrada na área de intervenção, inclusive com definição de local na comunidade (creches, escola e igrejas) para a realização da mesma</t>
  </si>
  <si>
    <t>CARTOGRAFIA BÁSICA</t>
  </si>
  <si>
    <t>Regularização da base imobiliária do assentamento irregular</t>
  </si>
  <si>
    <t>Análise e Aprovação do Loteamento, devidamente parcelado em lotes, pelo município e registrado no cartório competente</t>
  </si>
  <si>
    <t>Licenciamento do projeto de regularização fundiária junto aos órgãos competentes</t>
  </si>
  <si>
    <t>Relatório conclusivo da etapa contendo o cadastro físico realizado</t>
  </si>
  <si>
    <t>Realizar Mobilização para assembleia de entrada na área, inclusive com definição de local na comunidade (creches, escola ou outros) para a realização da mesma, para informar sobre o cadastro socioeconômico que será realizado</t>
  </si>
  <si>
    <t>Mobilização, com definição de local na comunidade para realização de plantões de atendimentos pelo serviço social na comunidade (esse local deverá ser alugado pela empresa contratada)</t>
  </si>
  <si>
    <t>Cadastro Socioeconômico realizado em cada residência da área de intervenção para levantamento de informações de cada família e coleta dos documentos dos beneficiários necessários à emissão do título de propriedade ou de posse, de acordo com o instrumento de regularização a ser utilizado</t>
  </si>
  <si>
    <t>Relatório/Parecer Social</t>
  </si>
  <si>
    <t>Coleta de assinatura dos beneficiários nos instrumentos definidos/pactuados e das autoridades para encaminhamento aos Cartórios competentes, exceto os pendentes de medidas judiciais e/ou extrajudiciais</t>
  </si>
  <si>
    <t>Lavraturas, averbações ou registros nos Cartórios de notas e de registros das circunscrições competentes dos instrumentos definidos/pactuados para a Regularização Fundiária</t>
  </si>
  <si>
    <t>Mobilização para entrega dos títulos de propriedade ou Legitimação de Posse aos beneficiados pela equipe social</t>
  </si>
  <si>
    <t>PREFEITURA MUNICIPAL DA SERRA</t>
  </si>
  <si>
    <t>DATA BASE:</t>
  </si>
  <si>
    <t>DEPARTAMENTO DE ESTUDOS E ACOMPANHAMENTO DE PROJETOS - DEAP</t>
  </si>
  <si>
    <t>BDI:</t>
  </si>
  <si>
    <t>un</t>
  </si>
  <si>
    <t>Relatório conclusivo da etapa de Trabalho Social</t>
  </si>
  <si>
    <t>02.1</t>
  </si>
  <si>
    <t>Levantamento planialtimetrico cadastral georreferenciado - identificação das características físicas e topográficas da área</t>
  </si>
  <si>
    <t>03.1</t>
  </si>
  <si>
    <t>Elaboração do Projeto de Regularização Fundiária, nos termos da Lei Federal nº 11.977 / 2009</t>
  </si>
  <si>
    <t>04.1</t>
  </si>
  <si>
    <t>05.1</t>
  </si>
  <si>
    <t>Relatório conclusivo da etapa Minutas de Documentos</t>
  </si>
  <si>
    <t>06.1</t>
  </si>
  <si>
    <t>07.1</t>
  </si>
  <si>
    <t>08.1</t>
  </si>
  <si>
    <t>08.2</t>
  </si>
  <si>
    <t>08.3</t>
  </si>
  <si>
    <t>08.4</t>
  </si>
  <si>
    <t>08.5</t>
  </si>
  <si>
    <t xml:space="preserve">  T O T A L     G E R A L     D A     P L A N I L H A . . . . . . . . . . . . . . . . . . . . . . . . . . . . . . . . . . . . .</t>
  </si>
  <si>
    <t>UND.</t>
  </si>
  <si>
    <t>PREÇO</t>
  </si>
  <si>
    <t>UNITÁRIO</t>
  </si>
  <si>
    <t>TOTAL</t>
  </si>
  <si>
    <t xml:space="preserve">  P E R C E N T U A L  ( % ) . . . . . . . . . . . . . . . . . . . . . . . . . . . . . . . . . . . . . . . . . . . . . . . . . . . . .</t>
  </si>
  <si>
    <t>%</t>
  </si>
  <si>
    <t>Total Financeiro (R$)</t>
  </si>
  <si>
    <t>Total Acumulado (R$)</t>
  </si>
  <si>
    <t>VALORES</t>
  </si>
  <si>
    <t>LOCAL:  BAIRRO PLANALTO SERRANO - SERRA-ES</t>
  </si>
  <si>
    <t>OBRA: REGULARIZAÇÃO FUNDIÁRIA SUSTENTÁVEL DE INTERESSE SOCIAL E ESPECÍFICO 2.000 UNIDADES HABITACIONAIS</t>
  </si>
  <si>
    <t xml:space="preserve">DVTT- Divisão de Titulação </t>
  </si>
  <si>
    <t>COHAPAR - Companhia de Habitação do Paraná</t>
  </si>
  <si>
    <t>DIRF- Diretoria de Regularização Fundiária</t>
  </si>
  <si>
    <t>Laranjeiras Do Sul</t>
  </si>
  <si>
    <t>Regularização Fundiária de interesse social de 900 unidades habitacionais</t>
  </si>
  <si>
    <t>Realização de plantões de atendimento pelo serviço social na comunidade para elaboração dos cadastros sociais das famílias envolvidas no projeto que não compareceram nos plantões e não foram encontradas em suas residências</t>
  </si>
  <si>
    <t>Realização de no mínimo 01 (uma) assembleia com a comunidade para informar sobre o trabalho que será realizado, bem como capacitação da população moradora com o objetivo de orientá-los quanto ao processo de regularização fundiária que será realizado, com distribuição de material informativo para facilitar a compreensão e o entendimento</t>
  </si>
  <si>
    <t>Realizar 01 (uma) Assembleia de entrada na área com a comunidade, bem como capacitação da população moradora para esclarecer sobre o cadastramento socioeconômico que será realizado e os documentos que serão necessários</t>
  </si>
  <si>
    <t>Elaboração de termos privados ou públicos, contratos ou outro documento (individuais) necessários para a emissão do título devidamente registrado na matrícula para cada beneficiado</t>
  </si>
  <si>
    <t>Elaboração ou revisão de cadastros municipais, tais como mapas de logradouros, plantas de setor e quadras fiscais, planta genérica de valores e outros cadastros municipais , correspondentes à área de intervenção</t>
  </si>
  <si>
    <t>Elaboração de termos privados ou públicos, contratos, leis, decretos ou atos necessários à Regularização Fundiária para entrega do título devidamente registrado aos beneficiados</t>
  </si>
  <si>
    <t>01.1</t>
  </si>
  <si>
    <t>01.2</t>
  </si>
  <si>
    <t>01.3</t>
  </si>
  <si>
    <t>01.4</t>
  </si>
  <si>
    <t>03.2</t>
  </si>
  <si>
    <t>03.3</t>
  </si>
  <si>
    <t>03.4</t>
  </si>
  <si>
    <t>05.2</t>
  </si>
  <si>
    <t>07.2</t>
  </si>
  <si>
    <t>07.3</t>
  </si>
  <si>
    <t>07.4</t>
  </si>
  <si>
    <t>07.5</t>
  </si>
  <si>
    <t>07.6</t>
  </si>
  <si>
    <t>REGULARIZAÇÃO DA BASE IMOBILIÁRIA, PROJETODE REGULARIZAÇÃO FUNDIÁRIA (ELABORAÇÃO E EXECUÇÃO) E LICENCIAMENTO</t>
  </si>
  <si>
    <t>03.5</t>
  </si>
  <si>
    <t>Execução da Regularização Fundiáriia</t>
  </si>
  <si>
    <t>X</t>
  </si>
  <si>
    <t>Mês 13</t>
  </si>
  <si>
    <t>Mês 14</t>
  </si>
  <si>
    <t>Mês 15</t>
  </si>
  <si>
    <t>Mês 16</t>
  </si>
  <si>
    <t>Mês 17</t>
  </si>
  <si>
    <t>Mês 18</t>
  </si>
  <si>
    <t>ANEXO 8 - PLANILHA ORÇAMENTO DE CUSTOS</t>
  </si>
  <si>
    <t>ANEXO 9 - CRONOGRAMA FÍSICO FINANCEIRO DE DESEMBOLSO</t>
  </si>
  <si>
    <t>Entrega dos títulos de propriedades devidamente registrados para os beneficiados em audiência pública</t>
  </si>
  <si>
    <t xml:space="preserve"> </t>
  </si>
  <si>
    <t>Aprovação do Projeto de Regularização Fundiária, nos termos da Lei Federal nº 11.977 / 2009</t>
  </si>
  <si>
    <t>GOIOEXIM</t>
  </si>
  <si>
    <t>CADASTRO SOCIAL -Relatório Conclusivo do Cadastro Social</t>
  </si>
  <si>
    <t xml:space="preserve">1ª ETAPA </t>
  </si>
  <si>
    <t xml:space="preserve">SUB TOTAL </t>
  </si>
  <si>
    <t xml:space="preserve">2ª ETAPA </t>
  </si>
  <si>
    <t>Entrega da CRF  da Regularização Fundiária</t>
  </si>
  <si>
    <t xml:space="preserve">CRF em nnome dos beneficiários </t>
  </si>
  <si>
    <t xml:space="preserve">SUB-TOTAL </t>
  </si>
  <si>
    <t>02.2</t>
  </si>
  <si>
    <t>3ª ETAPA</t>
  </si>
  <si>
    <t>OBRA: REGULARIZAÇÃO FUNDIÁRIA DE INTERESSE SOCIAL 566 UNIDADES HABITACIONAIS</t>
  </si>
  <si>
    <t>QUEDAS DO IGUAÇU</t>
  </si>
  <si>
    <t>DOIS VIZINHOS</t>
  </si>
  <si>
    <t xml:space="preserve">TOTAL GERAL </t>
  </si>
  <si>
    <t>FLOR DA SERRA DO SUL</t>
  </si>
  <si>
    <t>RENASCENÇA</t>
  </si>
  <si>
    <t>CLEVELÂNDIA</t>
  </si>
  <si>
    <t>TOTAL  PARCIAL 1</t>
  </si>
  <si>
    <t>TOTAL  PARCIAL 2</t>
  </si>
  <si>
    <t>TOTAL  PARCIAL 3</t>
  </si>
  <si>
    <t>TOTAL  PARCIAL 4</t>
  </si>
  <si>
    <t>TOTAL  PARCIAL 05</t>
  </si>
  <si>
    <t>TOTAL  PARCIAL 6</t>
  </si>
  <si>
    <t>LOCAL:  GOIOEXIM, QUEDAS DO IGUAÇU, DOIS VIZINHOS, FLOR DA SERRA DO SUL, RENASCENÇA E CLEVELÂNDIA</t>
  </si>
  <si>
    <t>Valor unitário</t>
  </si>
  <si>
    <t>N° Títulos</t>
  </si>
  <si>
    <t>Valor Toal</t>
  </si>
  <si>
    <t>1 etapa</t>
  </si>
  <si>
    <t>2 etapa</t>
  </si>
  <si>
    <t>3 etapa</t>
  </si>
  <si>
    <t>Goioxim</t>
  </si>
  <si>
    <t>Quedas</t>
  </si>
  <si>
    <t>2 viz</t>
  </si>
  <si>
    <t>Flor SS</t>
  </si>
  <si>
    <t>Renasc</t>
  </si>
  <si>
    <t>Clev</t>
  </si>
  <si>
    <t>GOIOXIM</t>
  </si>
  <si>
    <t>LOCAL:  GOIOXIM, QUEDAS DO IGUAÇU, DOIS VIZINHOS, FLOR DA SERRA DO SUL, RENASCENÇA E CLEVELÂNDIA</t>
  </si>
  <si>
    <r>
      <rPr>
        <b/>
        <sz val="9"/>
        <color rgb="FFFF0000"/>
        <rFont val="Arial"/>
        <family val="2"/>
      </rPr>
      <t>ANEXO 9</t>
    </r>
    <r>
      <rPr>
        <b/>
        <sz val="9"/>
        <rFont val="Arial"/>
        <family val="2"/>
      </rPr>
      <t xml:space="preserve"> - CRONOGRAMA FÍSICO FINANCEIRO</t>
    </r>
  </si>
  <si>
    <t>Previssão financeira (pagamento por etapas) R$</t>
  </si>
  <si>
    <t>Previsão financeira (acumulado) R$</t>
  </si>
  <si>
    <t>VALOR UNITÁRIO DO TÍTULO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</si>
</sst>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[$€-2]* #,##0.00_);_([$€-2]* \(#,##0.00\);_([$€-2]* \-??_)"/>
    <numFmt numFmtId="165" formatCode="_(* #,##0.00_);_(* \(#,##0.00\);_(* \-??_);_(@_)"/>
    <numFmt numFmtId="166" formatCode="#,##0.00;[Red]#,##0.00"/>
    <numFmt numFmtId="167" formatCode="&quot;R$&quot;\ #,##0.00"/>
  </numFmts>
  <fonts count="10" x14ac:knownFonts="1">
    <font>
      <sz val="10"/>
      <name val="Arial"/>
      <family val="2"/>
    </font>
    <font>
      <b/>
      <sz val="15"/>
      <color indexed="4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indexed="64"/>
      </bottom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6" fillId="2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1" fillId="0" borderId="2" applyNumberFormat="0" applyFill="0" applyAlignment="0" applyProtection="0"/>
    <xf numFmtId="43" fontId="6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6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/>
    <xf numFmtId="10" fontId="4" fillId="3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3" fillId="0" borderId="6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justify"/>
    </xf>
    <xf numFmtId="0" fontId="0" fillId="0" borderId="7" xfId="0" applyBorder="1" applyAlignment="1">
      <alignment horizontal="center"/>
    </xf>
    <xf numFmtId="166" fontId="0" fillId="0" borderId="7" xfId="0" applyNumberFormat="1" applyBorder="1"/>
    <xf numFmtId="166" fontId="0" fillId="0" borderId="8" xfId="0" applyNumberFormat="1" applyBorder="1"/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justify"/>
    </xf>
    <xf numFmtId="166" fontId="5" fillId="0" borderId="8" xfId="0" applyNumberFormat="1" applyFont="1" applyBorder="1"/>
    <xf numFmtId="10" fontId="5" fillId="0" borderId="8" xfId="0" applyNumberFormat="1" applyFont="1" applyBorder="1"/>
    <xf numFmtId="0" fontId="0" fillId="0" borderId="7" xfId="0" applyBorder="1"/>
    <xf numFmtId="0" fontId="0" fillId="0" borderId="9" xfId="0" applyBorder="1"/>
    <xf numFmtId="0" fontId="6" fillId="0" borderId="0" xfId="0" applyFont="1" applyAlignment="1">
      <alignment horizontal="justify"/>
    </xf>
    <xf numFmtId="0" fontId="3" fillId="3" borderId="0" xfId="0" applyFont="1" applyFill="1" applyAlignment="1">
      <alignment horizontal="left" indent="5"/>
    </xf>
    <xf numFmtId="0" fontId="3" fillId="0" borderId="5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5" fillId="3" borderId="3" xfId="0" applyFont="1" applyFill="1" applyBorder="1" applyAlignment="1">
      <alignment vertical="center"/>
    </xf>
    <xf numFmtId="0" fontId="0" fillId="3" borderId="4" xfId="0" applyFill="1" applyBorder="1"/>
    <xf numFmtId="166" fontId="0" fillId="3" borderId="4" xfId="0" applyNumberFormat="1" applyFill="1" applyBorder="1"/>
    <xf numFmtId="166" fontId="5" fillId="3" borderId="5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justify"/>
    </xf>
    <xf numFmtId="0" fontId="0" fillId="3" borderId="12" xfId="0" applyFill="1" applyBorder="1"/>
    <xf numFmtId="166" fontId="0" fillId="3" borderId="12" xfId="0" applyNumberFormat="1" applyFill="1" applyBorder="1"/>
    <xf numFmtId="10" fontId="5" fillId="3" borderId="13" xfId="0" applyNumberFormat="1" applyFont="1" applyFill="1" applyBorder="1" applyAlignment="1">
      <alignment vertical="center"/>
    </xf>
    <xf numFmtId="0" fontId="7" fillId="3" borderId="0" xfId="0" applyFont="1" applyFill="1"/>
    <xf numFmtId="0" fontId="0" fillId="3" borderId="0" xfId="0" applyFill="1"/>
    <xf numFmtId="0" fontId="2" fillId="3" borderId="14" xfId="0" applyFont="1" applyFill="1" applyBorder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/>
    </xf>
    <xf numFmtId="166" fontId="4" fillId="3" borderId="6" xfId="0" applyNumberFormat="1" applyFont="1" applyFill="1" applyBorder="1" applyAlignment="1">
      <alignment horizontal="center"/>
    </xf>
    <xf numFmtId="10" fontId="4" fillId="3" borderId="6" xfId="0" applyNumberFormat="1" applyFont="1" applyFill="1" applyBorder="1" applyAlignment="1">
      <alignment horizontal="center"/>
    </xf>
    <xf numFmtId="0" fontId="0" fillId="3" borderId="3" xfId="0" applyFill="1" applyBorder="1"/>
    <xf numFmtId="166" fontId="2" fillId="3" borderId="15" xfId="0" applyNumberFormat="1" applyFont="1" applyFill="1" applyBorder="1" applyAlignment="1"/>
    <xf numFmtId="10" fontId="2" fillId="3" borderId="8" xfId="0" applyNumberFormat="1" applyFont="1" applyFill="1" applyBorder="1" applyAlignment="1">
      <alignment horizontal="center"/>
    </xf>
    <xf numFmtId="0" fontId="5" fillId="3" borderId="16" xfId="0" applyFont="1" applyFill="1" applyBorder="1" applyAlignment="1"/>
    <xf numFmtId="0" fontId="3" fillId="3" borderId="16" xfId="0" applyFont="1" applyFill="1" applyBorder="1" applyAlignment="1"/>
    <xf numFmtId="0" fontId="3" fillId="3" borderId="0" xfId="0" applyFont="1" applyFill="1" applyBorder="1" applyAlignment="1"/>
    <xf numFmtId="0" fontId="5" fillId="3" borderId="0" xfId="0" applyFont="1" applyFill="1" applyBorder="1" applyAlignment="1"/>
    <xf numFmtId="0" fontId="5" fillId="3" borderId="0" xfId="0" applyFont="1" applyFill="1" applyAlignment="1">
      <alignment horizontal="left" indent="15"/>
    </xf>
    <xf numFmtId="0" fontId="6" fillId="3" borderId="0" xfId="0" applyFont="1" applyFill="1" applyAlignment="1">
      <alignment horizontal="left" indent="15"/>
    </xf>
    <xf numFmtId="0" fontId="3" fillId="0" borderId="0" xfId="0" applyFont="1"/>
    <xf numFmtId="0" fontId="2" fillId="0" borderId="17" xfId="0" applyFont="1" applyBorder="1" applyAlignment="1">
      <alignment horizontal="justify"/>
    </xf>
    <xf numFmtId="9" fontId="2" fillId="3" borderId="18" xfId="0" applyNumberFormat="1" applyFont="1" applyFill="1" applyBorder="1" applyAlignment="1"/>
    <xf numFmtId="10" fontId="2" fillId="5" borderId="19" xfId="0" applyNumberFormat="1" applyFont="1" applyFill="1" applyBorder="1" applyAlignment="1">
      <alignment horizontal="center"/>
    </xf>
    <xf numFmtId="166" fontId="2" fillId="5" borderId="15" xfId="0" applyNumberFormat="1" applyFont="1" applyFill="1" applyBorder="1" applyAlignment="1"/>
    <xf numFmtId="9" fontId="2" fillId="5" borderId="9" xfId="0" applyNumberFormat="1" applyFont="1" applyFill="1" applyBorder="1" applyAlignment="1"/>
    <xf numFmtId="0" fontId="2" fillId="3" borderId="20" xfId="0" applyFont="1" applyFill="1" applyBorder="1" applyAlignment="1">
      <alignment horizontal="center" vertical="center"/>
    </xf>
    <xf numFmtId="166" fontId="2" fillId="3" borderId="17" xfId="0" applyNumberFormat="1" applyFont="1" applyFill="1" applyBorder="1" applyAlignment="1">
      <alignment horizontal="center" wrapText="1"/>
    </xf>
    <xf numFmtId="10" fontId="2" fillId="3" borderId="21" xfId="0" applyNumberFormat="1" applyFont="1" applyFill="1" applyBorder="1" applyAlignment="1">
      <alignment horizontal="center"/>
    </xf>
    <xf numFmtId="166" fontId="2" fillId="3" borderId="22" xfId="0" applyNumberFormat="1" applyFont="1" applyFill="1" applyBorder="1" applyAlignment="1"/>
    <xf numFmtId="9" fontId="2" fillId="3" borderId="17" xfId="0" applyNumberFormat="1" applyFont="1" applyFill="1" applyBorder="1" applyAlignment="1"/>
    <xf numFmtId="0" fontId="5" fillId="0" borderId="0" xfId="0" applyFont="1"/>
    <xf numFmtId="0" fontId="5" fillId="0" borderId="17" xfId="0" applyFont="1" applyBorder="1" applyAlignment="1">
      <alignment horizontal="justify"/>
    </xf>
    <xf numFmtId="49" fontId="4" fillId="5" borderId="23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/>
    </xf>
    <xf numFmtId="166" fontId="4" fillId="5" borderId="24" xfId="0" applyNumberFormat="1" applyFont="1" applyFill="1" applyBorder="1" applyAlignment="1">
      <alignment horizontal="center" vertical="center"/>
    </xf>
    <xf numFmtId="10" fontId="2" fillId="5" borderId="25" xfId="0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vertical="center"/>
    </xf>
    <xf numFmtId="9" fontId="4" fillId="5" borderId="24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left" vertical="center"/>
    </xf>
    <xf numFmtId="166" fontId="4" fillId="5" borderId="17" xfId="0" applyNumberFormat="1" applyFont="1" applyFill="1" applyBorder="1" applyAlignment="1">
      <alignment horizontal="center" vertical="center"/>
    </xf>
    <xf numFmtId="10" fontId="2" fillId="5" borderId="21" xfId="0" applyNumberFormat="1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/>
    </xf>
    <xf numFmtId="9" fontId="4" fillId="5" borderId="17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justify"/>
    </xf>
    <xf numFmtId="166" fontId="2" fillId="5" borderId="7" xfId="0" applyNumberFormat="1" applyFont="1" applyFill="1" applyBorder="1" applyAlignment="1">
      <alignment horizontal="center" wrapText="1"/>
    </xf>
    <xf numFmtId="10" fontId="2" fillId="5" borderId="8" xfId="0" applyNumberFormat="1" applyFont="1" applyFill="1" applyBorder="1" applyAlignment="1">
      <alignment horizontal="center"/>
    </xf>
    <xf numFmtId="9" fontId="2" fillId="5" borderId="7" xfId="0" applyNumberFormat="1" applyFont="1" applyFill="1" applyBorder="1" applyAlignment="1"/>
    <xf numFmtId="10" fontId="2" fillId="5" borderId="7" xfId="0" applyNumberFormat="1" applyFont="1" applyFill="1" applyBorder="1" applyAlignment="1"/>
    <xf numFmtId="0" fontId="4" fillId="6" borderId="3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/>
    </xf>
    <xf numFmtId="166" fontId="4" fillId="6" borderId="4" xfId="0" applyNumberFormat="1" applyFont="1" applyFill="1" applyBorder="1" applyAlignment="1">
      <alignment horizontal="center"/>
    </xf>
    <xf numFmtId="10" fontId="4" fillId="6" borderId="5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4" xfId="0" applyFill="1" applyBorder="1"/>
    <xf numFmtId="0" fontId="4" fillId="6" borderId="4" xfId="0" applyFont="1" applyFill="1" applyBorder="1"/>
    <xf numFmtId="10" fontId="2" fillId="6" borderId="5" xfId="0" applyNumberFormat="1" applyFont="1" applyFill="1" applyBorder="1" applyAlignment="1">
      <alignment horizont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6" borderId="6" xfId="0" applyNumberFormat="1" applyFont="1" applyFill="1" applyBorder="1" applyAlignment="1">
      <alignment horizontal="center" vertical="center"/>
    </xf>
    <xf numFmtId="10" fontId="2" fillId="6" borderId="5" xfId="0" applyNumberFormat="1" applyFont="1" applyFill="1" applyBorder="1" applyAlignment="1">
      <alignment horizontal="center" vertical="center"/>
    </xf>
    <xf numFmtId="166" fontId="2" fillId="6" borderId="6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Continuous"/>
    </xf>
    <xf numFmtId="0" fontId="2" fillId="6" borderId="4" xfId="0" applyFont="1" applyFill="1" applyBorder="1" applyAlignment="1">
      <alignment horizontal="centerContinuous"/>
    </xf>
    <xf numFmtId="0" fontId="4" fillId="6" borderId="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9" fontId="6" fillId="0" borderId="0" xfId="8"/>
    <xf numFmtId="167" fontId="0" fillId="0" borderId="0" xfId="0" applyNumberFormat="1"/>
    <xf numFmtId="10" fontId="6" fillId="0" borderId="0" xfId="8" applyNumberFormat="1"/>
    <xf numFmtId="10" fontId="0" fillId="0" borderId="0" xfId="0" applyNumberFormat="1"/>
    <xf numFmtId="0" fontId="8" fillId="3" borderId="6" xfId="0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Continuous"/>
    </xf>
    <xf numFmtId="0" fontId="8" fillId="6" borderId="4" xfId="0" applyFont="1" applyFill="1" applyBorder="1" applyAlignment="1">
      <alignment horizontal="centerContinuous"/>
    </xf>
    <xf numFmtId="0" fontId="3" fillId="6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8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5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justify" vertical="center"/>
    </xf>
    <xf numFmtId="0" fontId="4" fillId="7" borderId="0" xfId="0" applyFont="1" applyFill="1" applyBorder="1" applyAlignment="1">
      <alignment horizontal="center" vertical="center"/>
    </xf>
    <xf numFmtId="166" fontId="8" fillId="8" borderId="33" xfId="0" applyNumberFormat="1" applyFont="1" applyFill="1" applyBorder="1" applyAlignment="1"/>
    <xf numFmtId="166" fontId="8" fillId="9" borderId="33" xfId="0" applyNumberFormat="1" applyFont="1" applyFill="1" applyBorder="1" applyAlignment="1"/>
    <xf numFmtId="166" fontId="8" fillId="3" borderId="33" xfId="0" applyNumberFormat="1" applyFont="1" applyFill="1" applyBorder="1" applyAlignment="1"/>
    <xf numFmtId="166" fontId="8" fillId="0" borderId="33" xfId="0" applyNumberFormat="1" applyFont="1" applyFill="1" applyBorder="1" applyAlignment="1"/>
    <xf numFmtId="0" fontId="3" fillId="5" borderId="33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166" fontId="8" fillId="5" borderId="33" xfId="0" applyNumberFormat="1" applyFont="1" applyFill="1" applyBorder="1" applyAlignment="1"/>
    <xf numFmtId="0" fontId="8" fillId="5" borderId="2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justify" vertical="center"/>
    </xf>
    <xf numFmtId="0" fontId="4" fillId="7" borderId="11" xfId="0" applyFont="1" applyFill="1" applyBorder="1" applyAlignment="1">
      <alignment horizontal="center" vertical="center"/>
    </xf>
    <xf numFmtId="166" fontId="8" fillId="9" borderId="34" xfId="0" applyNumberFormat="1" applyFont="1" applyFill="1" applyBorder="1" applyAlignment="1"/>
    <xf numFmtId="166" fontId="8" fillId="3" borderId="35" xfId="0" applyNumberFormat="1" applyFont="1" applyFill="1" applyBorder="1" applyAlignment="1"/>
    <xf numFmtId="166" fontId="8" fillId="8" borderId="34" xfId="0" applyNumberFormat="1" applyFont="1" applyFill="1" applyBorder="1" applyAlignment="1"/>
    <xf numFmtId="166" fontId="8" fillId="3" borderId="34" xfId="0" applyNumberFormat="1" applyFont="1" applyFill="1" applyBorder="1" applyAlignment="1"/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66" fontId="8" fillId="5" borderId="34" xfId="0" applyNumberFormat="1" applyFont="1" applyFill="1" applyBorder="1" applyAlignment="1"/>
    <xf numFmtId="166" fontId="8" fillId="5" borderId="35" xfId="0" applyNumberFormat="1" applyFont="1" applyFill="1" applyBorder="1" applyAlignment="1"/>
    <xf numFmtId="166" fontId="8" fillId="5" borderId="36" xfId="0" applyNumberFormat="1" applyFont="1" applyFill="1" applyBorder="1" applyAlignment="1"/>
    <xf numFmtId="166" fontId="8" fillId="5" borderId="37" xfId="0" applyNumberFormat="1" applyFont="1" applyFill="1" applyBorder="1" applyAlignment="1"/>
    <xf numFmtId="166" fontId="8" fillId="8" borderId="37" xfId="0" applyNumberFormat="1" applyFont="1" applyFill="1" applyBorder="1" applyAlignment="1"/>
    <xf numFmtId="166" fontId="8" fillId="5" borderId="38" xfId="0" applyNumberFormat="1" applyFont="1" applyFill="1" applyBorder="1" applyAlignment="1"/>
    <xf numFmtId="0" fontId="3" fillId="9" borderId="35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/>
    <xf numFmtId="166" fontId="8" fillId="8" borderId="38" xfId="0" applyNumberFormat="1" applyFont="1" applyFill="1" applyBorder="1" applyAlignment="1"/>
    <xf numFmtId="2" fontId="6" fillId="5" borderId="6" xfId="8" applyNumberFormat="1" applyFill="1" applyBorder="1" applyAlignment="1">
      <alignment horizontal="center" vertical="center"/>
    </xf>
    <xf numFmtId="43" fontId="6" fillId="5" borderId="6" xfId="13" applyFill="1" applyBorder="1" applyAlignment="1">
      <alignment horizontal="center" vertical="center"/>
    </xf>
    <xf numFmtId="43" fontId="6" fillId="0" borderId="6" xfId="13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justify" wrapText="1"/>
    </xf>
    <xf numFmtId="49" fontId="2" fillId="0" borderId="4" xfId="0" applyNumberFormat="1" applyFont="1" applyFill="1" applyBorder="1" applyAlignment="1">
      <alignment horizontal="justify" wrapText="1"/>
    </xf>
    <xf numFmtId="49" fontId="2" fillId="0" borderId="5" xfId="0" applyNumberFormat="1" applyFont="1" applyFill="1" applyBorder="1" applyAlignment="1">
      <alignment horizontal="justify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3" borderId="0" xfId="0" applyFont="1" applyFill="1" applyAlignment="1"/>
    <xf numFmtId="0" fontId="0" fillId="0" borderId="31" xfId="0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</cellXfs>
  <cellStyles count="14">
    <cellStyle name="Euro" xfId="1"/>
    <cellStyle name="Euro 2" xfId="2"/>
    <cellStyle name="Excel_BuiltIn_Nota 1" xfId="3"/>
    <cellStyle name="Normal" xfId="0" builtinId="0"/>
    <cellStyle name="Normal 2" xfId="4"/>
    <cellStyle name="Normal 3" xfId="5"/>
    <cellStyle name="Normal 3 2" xfId="6"/>
    <cellStyle name="Normal 3_2012-10-26 Carnaval 2013 - ORÇ" xfId="7"/>
    <cellStyle name="Porcentagem" xfId="8" builtinId="5"/>
    <cellStyle name="Separador de milhares 2" xfId="9"/>
    <cellStyle name="Separador de milhares 3" xfId="10"/>
    <cellStyle name="Separador de milhares 4" xfId="11"/>
    <cellStyle name="Título 1 1" xfId="12"/>
    <cellStyle name="Vírgula" xfId="1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G68"/>
  <sheetViews>
    <sheetView showGridLines="0" zoomScaleSheetLayoutView="100" workbookViewId="0">
      <selection activeCell="A75" sqref="A75:B75"/>
    </sheetView>
  </sheetViews>
  <sheetFormatPr defaultColWidth="11.42578125" defaultRowHeight="12.75" x14ac:dyDescent="0.2"/>
  <cols>
    <col min="1" max="1" width="5.7109375" customWidth="1"/>
    <col min="2" max="2" width="56.7109375" customWidth="1"/>
    <col min="3" max="3" width="4.7109375" customWidth="1"/>
    <col min="4" max="4" width="7.7109375" customWidth="1"/>
    <col min="5" max="5" width="10.7109375" customWidth="1"/>
    <col min="6" max="6" width="11.7109375" bestFit="1" customWidth="1"/>
  </cols>
  <sheetData>
    <row r="1" spans="1:7" x14ac:dyDescent="0.2">
      <c r="A1" s="24" t="s">
        <v>54</v>
      </c>
      <c r="B1" s="55" t="s">
        <v>87</v>
      </c>
      <c r="C1" s="3"/>
      <c r="D1" s="4"/>
      <c r="E1" s="5" t="s">
        <v>55</v>
      </c>
      <c r="F1" s="6"/>
    </row>
    <row r="2" spans="1:7" x14ac:dyDescent="0.2">
      <c r="A2" s="24" t="s">
        <v>0</v>
      </c>
      <c r="B2" s="55" t="s">
        <v>88</v>
      </c>
      <c r="C2" s="3"/>
      <c r="D2" s="4"/>
      <c r="E2" s="5"/>
      <c r="F2" s="7"/>
    </row>
    <row r="3" spans="1:7" x14ac:dyDescent="0.2">
      <c r="A3" s="24" t="s">
        <v>56</v>
      </c>
      <c r="B3" s="55" t="s">
        <v>86</v>
      </c>
      <c r="C3" s="3"/>
      <c r="D3" s="4"/>
      <c r="E3" s="5" t="s">
        <v>57</v>
      </c>
      <c r="F3" s="7"/>
    </row>
    <row r="4" spans="1:7" x14ac:dyDescent="0.2">
      <c r="A4" s="51" t="s">
        <v>85</v>
      </c>
      <c r="B4" s="52" t="s">
        <v>90</v>
      </c>
      <c r="C4" s="52"/>
      <c r="D4" s="52"/>
      <c r="E4" s="52"/>
      <c r="F4" s="52"/>
    </row>
    <row r="5" spans="1:7" x14ac:dyDescent="0.2">
      <c r="A5" s="50" t="s">
        <v>84</v>
      </c>
      <c r="B5" s="49" t="s">
        <v>89</v>
      </c>
      <c r="C5" s="49"/>
      <c r="D5" s="49"/>
      <c r="E5" s="49"/>
      <c r="F5" s="49"/>
    </row>
    <row r="6" spans="1:7" x14ac:dyDescent="0.2">
      <c r="A6" s="8" t="s">
        <v>120</v>
      </c>
      <c r="B6" s="9"/>
      <c r="C6" s="9"/>
      <c r="D6" s="9"/>
      <c r="E6" s="9"/>
      <c r="F6" s="10"/>
    </row>
    <row r="7" spans="1:7" x14ac:dyDescent="0.2">
      <c r="A7" s="161" t="s">
        <v>26</v>
      </c>
      <c r="B7" s="161" t="s">
        <v>1</v>
      </c>
      <c r="C7" s="161" t="s">
        <v>75</v>
      </c>
      <c r="D7" s="161" t="s">
        <v>2</v>
      </c>
      <c r="E7" s="26" t="s">
        <v>76</v>
      </c>
      <c r="F7" s="27"/>
    </row>
    <row r="8" spans="1:7" x14ac:dyDescent="0.2">
      <c r="A8" s="162"/>
      <c r="B8" s="162"/>
      <c r="C8" s="162"/>
      <c r="D8" s="162"/>
      <c r="E8" s="25" t="s">
        <v>77</v>
      </c>
      <c r="F8" s="11" t="s">
        <v>78</v>
      </c>
    </row>
    <row r="9" spans="1:7" x14ac:dyDescent="0.2">
      <c r="A9" s="12" t="s">
        <v>5</v>
      </c>
      <c r="B9" s="13" t="s">
        <v>7</v>
      </c>
      <c r="C9" s="14"/>
      <c r="D9" s="15"/>
      <c r="E9" s="15"/>
      <c r="F9" s="16"/>
    </row>
    <row r="10" spans="1:7" ht="51" x14ac:dyDescent="0.2">
      <c r="A10" s="17" t="s">
        <v>97</v>
      </c>
      <c r="B10" s="18" t="s">
        <v>40</v>
      </c>
      <c r="C10" s="14" t="s">
        <v>58</v>
      </c>
      <c r="D10" s="15">
        <v>1</v>
      </c>
      <c r="E10" s="15"/>
      <c r="F10" s="16">
        <f>ROUND(D10*E10,2)</f>
        <v>0</v>
      </c>
    </row>
    <row r="11" spans="1:7" ht="38.25" customHeight="1" x14ac:dyDescent="0.2">
      <c r="A11" s="17" t="s">
        <v>98</v>
      </c>
      <c r="B11" s="18" t="s">
        <v>41</v>
      </c>
      <c r="C11" s="14" t="s">
        <v>58</v>
      </c>
      <c r="D11" s="15">
        <v>1</v>
      </c>
      <c r="E11" s="15"/>
      <c r="F11" s="16">
        <f>ROUND(D11*E11,2)</f>
        <v>0</v>
      </c>
    </row>
    <row r="12" spans="1:7" ht="76.5" x14ac:dyDescent="0.2">
      <c r="A12" s="17" t="s">
        <v>99</v>
      </c>
      <c r="B12" s="23" t="s">
        <v>92</v>
      </c>
      <c r="C12" s="14" t="s">
        <v>58</v>
      </c>
      <c r="D12" s="15">
        <v>1</v>
      </c>
      <c r="E12" s="15"/>
      <c r="F12" s="16">
        <f>ROUND(D12*E12,2)</f>
        <v>0</v>
      </c>
    </row>
    <row r="13" spans="1:7" x14ac:dyDescent="0.2">
      <c r="A13" s="17" t="s">
        <v>100</v>
      </c>
      <c r="B13" s="18" t="s">
        <v>59</v>
      </c>
      <c r="C13" s="14" t="s">
        <v>58</v>
      </c>
      <c r="D13" s="15">
        <v>1</v>
      </c>
      <c r="E13" s="15"/>
      <c r="F13" s="16">
        <f>ROUND(D13*E13,2)</f>
        <v>0</v>
      </c>
    </row>
    <row r="14" spans="1:7" x14ac:dyDescent="0.2">
      <c r="A14" s="17"/>
      <c r="B14" s="13" t="s">
        <v>19</v>
      </c>
      <c r="C14" s="14"/>
      <c r="D14" s="15"/>
      <c r="E14" s="15"/>
      <c r="F14" s="19">
        <f>SUM(F10:F13)</f>
        <v>0</v>
      </c>
    </row>
    <row r="15" spans="1:7" x14ac:dyDescent="0.2">
      <c r="A15" s="17"/>
      <c r="B15" s="13" t="s">
        <v>3</v>
      </c>
      <c r="C15" s="14"/>
      <c r="D15" s="15"/>
      <c r="E15" s="15"/>
      <c r="F15" s="20" t="e">
        <f>F14/$F$66</f>
        <v>#DIV/0!</v>
      </c>
      <c r="G15">
        <v>5</v>
      </c>
    </row>
    <row r="16" spans="1:7" x14ac:dyDescent="0.2">
      <c r="A16" s="17"/>
      <c r="B16" s="18"/>
      <c r="C16" s="14"/>
      <c r="D16" s="15"/>
      <c r="E16" s="15"/>
      <c r="F16" s="16"/>
    </row>
    <row r="17" spans="1:7" x14ac:dyDescent="0.2">
      <c r="A17" s="12" t="s">
        <v>6</v>
      </c>
      <c r="B17" s="13" t="s">
        <v>42</v>
      </c>
      <c r="C17" s="14"/>
      <c r="D17" s="15"/>
      <c r="E17" s="15"/>
      <c r="F17" s="16"/>
    </row>
    <row r="18" spans="1:7" ht="25.5" x14ac:dyDescent="0.2">
      <c r="A18" s="17" t="s">
        <v>60</v>
      </c>
      <c r="B18" s="18" t="s">
        <v>61</v>
      </c>
      <c r="C18" s="14" t="s">
        <v>58</v>
      </c>
      <c r="D18" s="15">
        <v>1</v>
      </c>
      <c r="E18" s="15"/>
      <c r="F18" s="16">
        <f>ROUND(D18*E18,2)</f>
        <v>0</v>
      </c>
    </row>
    <row r="19" spans="1:7" x14ac:dyDescent="0.2">
      <c r="A19" s="17"/>
      <c r="B19" s="13" t="s">
        <v>20</v>
      </c>
      <c r="C19" s="14"/>
      <c r="D19" s="15"/>
      <c r="E19" s="15"/>
      <c r="F19" s="19">
        <f>SUM(F18)</f>
        <v>0</v>
      </c>
    </row>
    <row r="20" spans="1:7" x14ac:dyDescent="0.2">
      <c r="A20" s="17"/>
      <c r="B20" s="13" t="s">
        <v>3</v>
      </c>
      <c r="C20" s="14"/>
      <c r="D20" s="15"/>
      <c r="E20" s="15"/>
      <c r="F20" s="20" t="e">
        <f>F19/$F$66</f>
        <v>#DIV/0!</v>
      </c>
      <c r="G20">
        <v>15</v>
      </c>
    </row>
    <row r="21" spans="1:7" x14ac:dyDescent="0.2">
      <c r="A21" s="17"/>
      <c r="B21" s="18"/>
      <c r="C21" s="14"/>
      <c r="D21" s="15"/>
      <c r="E21" s="15"/>
      <c r="F21" s="16"/>
    </row>
    <row r="22" spans="1:7" ht="38.25" x14ac:dyDescent="0.2">
      <c r="A22" s="12" t="s">
        <v>8</v>
      </c>
      <c r="B22" s="13" t="s">
        <v>110</v>
      </c>
      <c r="C22" s="14"/>
      <c r="D22" s="15"/>
      <c r="E22" s="15"/>
      <c r="F22" s="16"/>
    </row>
    <row r="23" spans="1:7" ht="13.5" customHeight="1" x14ac:dyDescent="0.2">
      <c r="A23" s="17" t="s">
        <v>62</v>
      </c>
      <c r="B23" s="18" t="s">
        <v>43</v>
      </c>
      <c r="C23" s="14" t="s">
        <v>58</v>
      </c>
      <c r="D23" s="15">
        <v>1</v>
      </c>
      <c r="E23" s="15"/>
      <c r="F23" s="16">
        <f>ROUND(D23*E23,2)</f>
        <v>0</v>
      </c>
    </row>
    <row r="24" spans="1:7" ht="25.5" x14ac:dyDescent="0.2">
      <c r="A24" s="17" t="s">
        <v>101</v>
      </c>
      <c r="B24" s="18" t="s">
        <v>44</v>
      </c>
      <c r="C24" s="14" t="s">
        <v>58</v>
      </c>
      <c r="D24" s="15">
        <v>1</v>
      </c>
      <c r="E24" s="15"/>
      <c r="F24" s="16">
        <f>ROUND(D24*E24,2)</f>
        <v>0</v>
      </c>
    </row>
    <row r="25" spans="1:7" ht="25.5" x14ac:dyDescent="0.2">
      <c r="A25" s="17" t="s">
        <v>102</v>
      </c>
      <c r="B25" s="18" t="s">
        <v>63</v>
      </c>
      <c r="C25" s="14" t="s">
        <v>58</v>
      </c>
      <c r="D25" s="15">
        <v>1</v>
      </c>
      <c r="E25" s="15"/>
      <c r="F25" s="16">
        <f>ROUND(D25*E25,2)</f>
        <v>0</v>
      </c>
    </row>
    <row r="26" spans="1:7" ht="25.5" x14ac:dyDescent="0.2">
      <c r="A26" s="17" t="s">
        <v>103</v>
      </c>
      <c r="B26" s="18" t="s">
        <v>45</v>
      </c>
      <c r="C26" s="14" t="s">
        <v>58</v>
      </c>
      <c r="D26" s="15">
        <v>1</v>
      </c>
      <c r="E26" s="15"/>
      <c r="F26" s="16">
        <f>ROUND(D26*E26,2)</f>
        <v>0</v>
      </c>
    </row>
    <row r="27" spans="1:7" x14ac:dyDescent="0.2">
      <c r="A27" s="17" t="s">
        <v>111</v>
      </c>
      <c r="B27" s="18" t="s">
        <v>112</v>
      </c>
      <c r="C27" s="14" t="s">
        <v>58</v>
      </c>
      <c r="D27" s="15">
        <v>1</v>
      </c>
      <c r="E27" s="15"/>
      <c r="F27" s="16">
        <f>ROUND(D27*E27,2)</f>
        <v>0</v>
      </c>
    </row>
    <row r="28" spans="1:7" x14ac:dyDescent="0.2">
      <c r="A28" s="17"/>
      <c r="B28" s="13" t="s">
        <v>21</v>
      </c>
      <c r="C28" s="14"/>
      <c r="D28" s="15"/>
      <c r="E28" s="15"/>
      <c r="F28" s="19">
        <f>SUM(F23:F27)</f>
        <v>0</v>
      </c>
    </row>
    <row r="29" spans="1:7" x14ac:dyDescent="0.2">
      <c r="A29" s="17"/>
      <c r="B29" s="13" t="s">
        <v>3</v>
      </c>
      <c r="C29" s="14"/>
      <c r="D29" s="15"/>
      <c r="E29" s="15"/>
      <c r="F29" s="20" t="e">
        <f>F28/$F$66</f>
        <v>#DIV/0!</v>
      </c>
      <c r="G29">
        <v>30</v>
      </c>
    </row>
    <row r="30" spans="1:7" x14ac:dyDescent="0.2">
      <c r="A30" s="17"/>
      <c r="B30" s="18"/>
      <c r="C30" s="14"/>
      <c r="D30" s="15"/>
      <c r="E30" s="15"/>
      <c r="F30" s="16"/>
    </row>
    <row r="31" spans="1:7" x14ac:dyDescent="0.2">
      <c r="A31" s="12" t="s">
        <v>9</v>
      </c>
      <c r="B31" s="13" t="s">
        <v>11</v>
      </c>
      <c r="C31" s="14"/>
      <c r="D31" s="15"/>
      <c r="E31" s="15"/>
      <c r="F31" s="16"/>
    </row>
    <row r="32" spans="1:7" ht="51" x14ac:dyDescent="0.2">
      <c r="A32" s="17" t="s">
        <v>64</v>
      </c>
      <c r="B32" s="18" t="s">
        <v>95</v>
      </c>
      <c r="C32" s="14" t="s">
        <v>58</v>
      </c>
      <c r="D32" s="15">
        <v>1</v>
      </c>
      <c r="E32" s="15"/>
      <c r="F32" s="16">
        <f>ROUND(D32*E32,2)</f>
        <v>0</v>
      </c>
    </row>
    <row r="33" spans="1:7" x14ac:dyDescent="0.2">
      <c r="A33" s="17"/>
      <c r="B33" s="13" t="s">
        <v>22</v>
      </c>
      <c r="C33" s="14"/>
      <c r="D33" s="15"/>
      <c r="E33" s="15"/>
      <c r="F33" s="19">
        <f>SUM(F32)</f>
        <v>0</v>
      </c>
    </row>
    <row r="34" spans="1:7" x14ac:dyDescent="0.2">
      <c r="A34" s="17"/>
      <c r="B34" s="13" t="s">
        <v>3</v>
      </c>
      <c r="C34" s="14"/>
      <c r="D34" s="15"/>
      <c r="E34" s="15"/>
      <c r="F34" s="20" t="e">
        <f>F33/$F$66</f>
        <v>#DIV/0!</v>
      </c>
      <c r="G34">
        <v>5</v>
      </c>
    </row>
    <row r="35" spans="1:7" x14ac:dyDescent="0.2">
      <c r="A35" s="17"/>
      <c r="B35" s="18"/>
      <c r="C35" s="14"/>
      <c r="D35" s="15"/>
      <c r="E35" s="15"/>
      <c r="F35" s="16"/>
    </row>
    <row r="36" spans="1:7" x14ac:dyDescent="0.2">
      <c r="A36" s="12" t="s">
        <v>10</v>
      </c>
      <c r="B36" s="13" t="s">
        <v>13</v>
      </c>
      <c r="C36" s="14"/>
      <c r="D36" s="15"/>
      <c r="E36" s="15"/>
      <c r="F36" s="16"/>
    </row>
    <row r="37" spans="1:7" ht="38.25" x14ac:dyDescent="0.2">
      <c r="A37" s="17" t="s">
        <v>65</v>
      </c>
      <c r="B37" s="18" t="s">
        <v>96</v>
      </c>
      <c r="C37" s="14" t="s">
        <v>58</v>
      </c>
      <c r="D37" s="15">
        <v>1</v>
      </c>
      <c r="E37" s="15"/>
      <c r="F37" s="16">
        <f>ROUND(D37*E37,2)</f>
        <v>0</v>
      </c>
    </row>
    <row r="38" spans="1:7" x14ac:dyDescent="0.2">
      <c r="A38" s="17" t="s">
        <v>104</v>
      </c>
      <c r="B38" s="18" t="s">
        <v>66</v>
      </c>
      <c r="C38" s="14" t="s">
        <v>58</v>
      </c>
      <c r="D38" s="15">
        <v>1</v>
      </c>
      <c r="E38" s="15"/>
      <c r="F38" s="16">
        <f>ROUND(D38*E38,2)</f>
        <v>0</v>
      </c>
    </row>
    <row r="39" spans="1:7" x14ac:dyDescent="0.2">
      <c r="A39" s="17"/>
      <c r="B39" s="13" t="s">
        <v>23</v>
      </c>
      <c r="C39" s="14"/>
      <c r="D39" s="15"/>
      <c r="E39" s="15"/>
      <c r="F39" s="19">
        <f>SUM(F37:F38)</f>
        <v>0</v>
      </c>
    </row>
    <row r="40" spans="1:7" x14ac:dyDescent="0.2">
      <c r="A40" s="17"/>
      <c r="B40" s="13" t="s">
        <v>3</v>
      </c>
      <c r="C40" s="14"/>
      <c r="D40" s="15"/>
      <c r="E40" s="15"/>
      <c r="F40" s="20" t="e">
        <f>F39/$F$66</f>
        <v>#DIV/0!</v>
      </c>
      <c r="G40">
        <v>5</v>
      </c>
    </row>
    <row r="41" spans="1:7" x14ac:dyDescent="0.2">
      <c r="A41" s="17"/>
      <c r="B41" s="18"/>
      <c r="C41" s="14"/>
      <c r="D41" s="15"/>
      <c r="E41" s="15"/>
      <c r="F41" s="16"/>
    </row>
    <row r="42" spans="1:7" x14ac:dyDescent="0.2">
      <c r="A42" s="12" t="s">
        <v>12</v>
      </c>
      <c r="B42" s="13" t="s">
        <v>15</v>
      </c>
      <c r="C42" s="14"/>
      <c r="D42" s="15"/>
      <c r="E42" s="15"/>
      <c r="F42" s="16"/>
    </row>
    <row r="43" spans="1:7" ht="16.5" customHeight="1" x14ac:dyDescent="0.2">
      <c r="A43" s="17" t="s">
        <v>67</v>
      </c>
      <c r="B43" s="18" t="s">
        <v>46</v>
      </c>
      <c r="C43" s="14" t="s">
        <v>58</v>
      </c>
      <c r="D43" s="15">
        <v>1</v>
      </c>
      <c r="E43" s="15"/>
      <c r="F43" s="16">
        <f>ROUND(D43*E43,2)</f>
        <v>0</v>
      </c>
    </row>
    <row r="44" spans="1:7" x14ac:dyDescent="0.2">
      <c r="A44" s="17"/>
      <c r="B44" s="13" t="s">
        <v>24</v>
      </c>
      <c r="C44" s="14"/>
      <c r="D44" s="15"/>
      <c r="E44" s="15"/>
      <c r="F44" s="19">
        <f>SUM(F43)</f>
        <v>0</v>
      </c>
    </row>
    <row r="45" spans="1:7" x14ac:dyDescent="0.2">
      <c r="A45" s="17"/>
      <c r="B45" s="13" t="s">
        <v>3</v>
      </c>
      <c r="C45" s="14"/>
      <c r="D45" s="15"/>
      <c r="E45" s="15"/>
      <c r="F45" s="20" t="e">
        <f>F44/$F$66</f>
        <v>#DIV/0!</v>
      </c>
      <c r="G45">
        <v>10</v>
      </c>
    </row>
    <row r="46" spans="1:7" x14ac:dyDescent="0.2">
      <c r="A46" s="17"/>
      <c r="B46" s="18"/>
      <c r="C46" s="14"/>
      <c r="D46" s="15"/>
      <c r="E46" s="15"/>
      <c r="F46" s="16"/>
    </row>
    <row r="47" spans="1:7" x14ac:dyDescent="0.2">
      <c r="A47" s="12" t="s">
        <v>14</v>
      </c>
      <c r="B47" s="13" t="s">
        <v>17</v>
      </c>
      <c r="C47" s="14"/>
      <c r="D47" s="15"/>
      <c r="E47" s="15"/>
      <c r="F47" s="16"/>
    </row>
    <row r="48" spans="1:7" ht="51" customHeight="1" x14ac:dyDescent="0.2">
      <c r="A48" s="17" t="s">
        <v>68</v>
      </c>
      <c r="B48" s="18" t="s">
        <v>47</v>
      </c>
      <c r="C48" s="14" t="s">
        <v>58</v>
      </c>
      <c r="D48" s="15">
        <v>1</v>
      </c>
      <c r="E48" s="15"/>
      <c r="F48" s="16">
        <f>ROUND(D48*E48,2)</f>
        <v>0</v>
      </c>
    </row>
    <row r="49" spans="1:7" ht="51" x14ac:dyDescent="0.2">
      <c r="A49" s="17" t="s">
        <v>105</v>
      </c>
      <c r="B49" s="18" t="s">
        <v>93</v>
      </c>
      <c r="C49" s="14" t="s">
        <v>58</v>
      </c>
      <c r="D49" s="15">
        <v>1</v>
      </c>
      <c r="E49" s="15"/>
      <c r="F49" s="16">
        <f>ROUND(D49*E49,2)</f>
        <v>0</v>
      </c>
    </row>
    <row r="50" spans="1:7" ht="37.5" customHeight="1" x14ac:dyDescent="0.2">
      <c r="A50" s="17" t="s">
        <v>106</v>
      </c>
      <c r="B50" s="18" t="s">
        <v>48</v>
      </c>
      <c r="C50" s="14" t="s">
        <v>58</v>
      </c>
      <c r="D50" s="15">
        <v>1</v>
      </c>
      <c r="E50" s="15"/>
      <c r="F50" s="16">
        <f>ROUND(D50*E50,2)</f>
        <v>0</v>
      </c>
    </row>
    <row r="51" spans="1:7" ht="64.5" customHeight="1" x14ac:dyDescent="0.2">
      <c r="A51" s="17" t="s">
        <v>107</v>
      </c>
      <c r="B51" s="18" t="s">
        <v>49</v>
      </c>
      <c r="C51" s="14" t="s">
        <v>58</v>
      </c>
      <c r="D51" s="15">
        <v>1</v>
      </c>
      <c r="E51" s="15"/>
      <c r="F51" s="16">
        <f>ROUND(D51*E51,2)</f>
        <v>0</v>
      </c>
    </row>
    <row r="52" spans="1:7" ht="51" x14ac:dyDescent="0.2">
      <c r="A52" s="17" t="s">
        <v>108</v>
      </c>
      <c r="B52" s="18" t="s">
        <v>91</v>
      </c>
      <c r="C52" s="14" t="s">
        <v>58</v>
      </c>
      <c r="D52" s="15">
        <v>1</v>
      </c>
      <c r="E52" s="15"/>
      <c r="F52" s="16">
        <f>ROUND(D52*E52,2)</f>
        <v>0</v>
      </c>
    </row>
    <row r="53" spans="1:7" x14ac:dyDescent="0.2">
      <c r="A53" s="17" t="s">
        <v>109</v>
      </c>
      <c r="B53" s="18" t="s">
        <v>50</v>
      </c>
      <c r="C53" s="14" t="s">
        <v>58</v>
      </c>
      <c r="D53" s="15">
        <v>1</v>
      </c>
      <c r="E53" s="15"/>
      <c r="F53" s="16">
        <f>ROUND(D52*E52,2)</f>
        <v>0</v>
      </c>
    </row>
    <row r="54" spans="1:7" x14ac:dyDescent="0.2">
      <c r="A54" s="17"/>
      <c r="B54" s="13" t="s">
        <v>25</v>
      </c>
      <c r="C54" s="14"/>
      <c r="D54" s="15"/>
      <c r="E54" s="15"/>
      <c r="F54" s="19">
        <f>SUM(F48:F53)</f>
        <v>0</v>
      </c>
    </row>
    <row r="55" spans="1:7" x14ac:dyDescent="0.2">
      <c r="A55" s="17"/>
      <c r="B55" s="13" t="s">
        <v>3</v>
      </c>
      <c r="C55" s="14"/>
      <c r="D55" s="15"/>
      <c r="E55" s="15"/>
      <c r="F55" s="20" t="e">
        <f>F54/$F$66</f>
        <v>#DIV/0!</v>
      </c>
      <c r="G55">
        <v>10</v>
      </c>
    </row>
    <row r="56" spans="1:7" x14ac:dyDescent="0.2">
      <c r="A56" s="17"/>
      <c r="B56" s="18"/>
      <c r="C56" s="14"/>
      <c r="D56" s="15"/>
      <c r="E56" s="15"/>
      <c r="F56" s="16"/>
    </row>
    <row r="57" spans="1:7" x14ac:dyDescent="0.2">
      <c r="A57" s="12" t="s">
        <v>16</v>
      </c>
      <c r="B57" s="13" t="s">
        <v>18</v>
      </c>
      <c r="C57" s="14"/>
      <c r="D57" s="15"/>
      <c r="E57" s="15"/>
      <c r="F57" s="16"/>
    </row>
    <row r="58" spans="1:7" ht="38.25" x14ac:dyDescent="0.2">
      <c r="A58" s="17" t="s">
        <v>69</v>
      </c>
      <c r="B58" s="18" t="s">
        <v>94</v>
      </c>
      <c r="C58" s="14" t="s">
        <v>58</v>
      </c>
      <c r="D58" s="15">
        <v>1</v>
      </c>
      <c r="E58" s="15"/>
      <c r="F58" s="16">
        <f>ROUND(D58*E58,2)</f>
        <v>0</v>
      </c>
    </row>
    <row r="59" spans="1:7" ht="51" x14ac:dyDescent="0.2">
      <c r="A59" s="17" t="s">
        <v>70</v>
      </c>
      <c r="B59" s="18" t="s">
        <v>51</v>
      </c>
      <c r="C59" s="14" t="s">
        <v>58</v>
      </c>
      <c r="D59" s="15">
        <v>1</v>
      </c>
      <c r="E59" s="15"/>
      <c r="F59" s="16">
        <f>ROUND(D59*E59,2)</f>
        <v>0</v>
      </c>
    </row>
    <row r="60" spans="1:7" ht="38.25" x14ac:dyDescent="0.2">
      <c r="A60" s="17" t="s">
        <v>71</v>
      </c>
      <c r="B60" s="18" t="s">
        <v>52</v>
      </c>
      <c r="C60" s="14" t="s">
        <v>58</v>
      </c>
      <c r="D60" s="15">
        <v>1</v>
      </c>
      <c r="E60" s="15"/>
      <c r="F60" s="16">
        <f>ROUND(D60*E60,2)</f>
        <v>0</v>
      </c>
    </row>
    <row r="61" spans="1:7" ht="25.5" x14ac:dyDescent="0.2">
      <c r="A61" s="17" t="s">
        <v>72</v>
      </c>
      <c r="B61" s="18" t="s">
        <v>53</v>
      </c>
      <c r="C61" s="14" t="s">
        <v>58</v>
      </c>
      <c r="D61" s="15">
        <v>1</v>
      </c>
      <c r="E61" s="15"/>
      <c r="F61" s="16">
        <f>ROUND(D61*E61,2)</f>
        <v>0</v>
      </c>
    </row>
    <row r="62" spans="1:7" ht="25.5" x14ac:dyDescent="0.2">
      <c r="A62" s="17" t="s">
        <v>73</v>
      </c>
      <c r="B62" s="18" t="s">
        <v>122</v>
      </c>
      <c r="C62" s="14" t="s">
        <v>58</v>
      </c>
      <c r="D62" s="15">
        <v>1</v>
      </c>
      <c r="E62" s="15"/>
      <c r="F62" s="16">
        <f>ROUND(D62*E62,2)</f>
        <v>0</v>
      </c>
    </row>
    <row r="63" spans="1:7" x14ac:dyDescent="0.2">
      <c r="A63" s="21"/>
      <c r="B63" s="13" t="s">
        <v>4</v>
      </c>
      <c r="C63" s="21"/>
      <c r="D63" s="15"/>
      <c r="E63" s="15"/>
      <c r="F63" s="19">
        <f>SUM(F58:F62)</f>
        <v>0</v>
      </c>
    </row>
    <row r="64" spans="1:7" x14ac:dyDescent="0.2">
      <c r="A64" s="21"/>
      <c r="B64" s="13" t="s">
        <v>3</v>
      </c>
      <c r="C64" s="14"/>
      <c r="D64" s="15"/>
      <c r="E64" s="15"/>
      <c r="F64" s="20" t="e">
        <f>F63/$F$66</f>
        <v>#DIV/0!</v>
      </c>
      <c r="G64">
        <v>20</v>
      </c>
    </row>
    <row r="65" spans="1:7" x14ac:dyDescent="0.2">
      <c r="A65" s="22"/>
      <c r="B65" s="13" t="s">
        <v>3</v>
      </c>
      <c r="C65" s="21"/>
      <c r="D65" s="15"/>
      <c r="E65" s="15"/>
      <c r="F65" s="20"/>
    </row>
    <row r="66" spans="1:7" ht="30" customHeight="1" x14ac:dyDescent="0.2">
      <c r="A66" s="28" t="s">
        <v>74</v>
      </c>
      <c r="B66" s="29"/>
      <c r="C66" s="29"/>
      <c r="D66" s="30"/>
      <c r="E66" s="30"/>
      <c r="F66" s="31">
        <f>F14+F19+F28+F33+F44+F54+F63</f>
        <v>0</v>
      </c>
      <c r="G66">
        <v>100</v>
      </c>
    </row>
    <row r="67" spans="1:7" ht="24.95" customHeight="1" thickBot="1" x14ac:dyDescent="0.25">
      <c r="A67" s="33" t="s">
        <v>79</v>
      </c>
      <c r="B67" s="34"/>
      <c r="C67" s="35"/>
      <c r="D67" s="36"/>
      <c r="E67" s="36"/>
      <c r="F67" s="37" t="e">
        <f>F66/$F$66</f>
        <v>#DIV/0!</v>
      </c>
    </row>
    <row r="68" spans="1:7" ht="24.75" customHeight="1" thickBot="1" x14ac:dyDescent="0.25">
      <c r="A68" s="158"/>
      <c r="B68" s="159"/>
      <c r="C68" s="159"/>
      <c r="D68" s="159"/>
      <c r="E68" s="159"/>
      <c r="F68" s="160"/>
      <c r="G68" s="32"/>
    </row>
  </sheetData>
  <sheetProtection selectLockedCells="1" selectUnlockedCells="1"/>
  <mergeCells count="5">
    <mergeCell ref="A68:F68"/>
    <mergeCell ref="D7:D8"/>
    <mergeCell ref="C7:C8"/>
    <mergeCell ref="B7:B8"/>
    <mergeCell ref="A7:A8"/>
  </mergeCells>
  <phoneticPr fontId="2" type="noConversion"/>
  <pageMargins left="0.59055118110236227" right="0" top="0.19685039370078741" bottom="0.39370078740157483" header="0" footer="0.19685039370078741"/>
  <pageSetup paperSize="9" scale="99" firstPageNumber="0" fitToHeight="0" orientation="portrait" r:id="rId1"/>
  <headerFooter alignWithMargins="0">
    <oddFooter>&amp;C&amp;6&amp;F - &amp;A&amp;R&amp;6&amp;P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94"/>
  <sheetViews>
    <sheetView view="pageBreakPreview" zoomScaleNormal="100" zoomScaleSheetLayoutView="100" workbookViewId="0">
      <pane xSplit="4" ySplit="7" topLeftCell="E74" activePane="bottomRight" state="frozen"/>
      <selection activeCell="A75" sqref="A75:B75"/>
      <selection pane="topRight" activeCell="A75" sqref="A75:B75"/>
      <selection pane="bottomLeft" activeCell="A75" sqref="A75:B75"/>
      <selection pane="bottomRight" activeCell="A75" sqref="A75:B75"/>
    </sheetView>
  </sheetViews>
  <sheetFormatPr defaultRowHeight="12.75" x14ac:dyDescent="0.2"/>
  <cols>
    <col min="2" max="2" width="4.7109375" customWidth="1"/>
    <col min="3" max="3" width="46.28515625" customWidth="1"/>
    <col min="4" max="4" width="10.7109375" customWidth="1"/>
    <col min="5" max="5" width="8.28515625" bestFit="1" customWidth="1"/>
    <col min="6" max="6" width="7.85546875" bestFit="1" customWidth="1"/>
    <col min="7" max="7" width="5.42578125" bestFit="1" customWidth="1"/>
    <col min="8" max="8" width="8.7109375" bestFit="1" customWidth="1"/>
    <col min="9" max="9" width="6.28515625" bestFit="1" customWidth="1"/>
    <col min="10" max="10" width="12.7109375" bestFit="1" customWidth="1"/>
    <col min="11" max="11" width="6.28515625" bestFit="1" customWidth="1"/>
    <col min="12" max="12" width="8.7109375" bestFit="1" customWidth="1"/>
    <col min="13" max="13" width="6.28515625" bestFit="1" customWidth="1"/>
    <col min="14" max="14" width="8.7109375" bestFit="1" customWidth="1"/>
    <col min="15" max="15" width="6.28515625" bestFit="1" customWidth="1"/>
    <col min="16" max="16" width="10" bestFit="1" customWidth="1"/>
    <col min="17" max="17" width="6.28515625" bestFit="1" customWidth="1"/>
    <col min="18" max="18" width="10" bestFit="1" customWidth="1"/>
    <col min="19" max="19" width="6.28515625" bestFit="1" customWidth="1"/>
    <col min="20" max="20" width="10" bestFit="1" customWidth="1"/>
    <col min="21" max="21" width="6.28515625" bestFit="1" customWidth="1"/>
    <col min="22" max="22" width="10" bestFit="1" customWidth="1"/>
    <col min="23" max="23" width="6.28515625" bestFit="1" customWidth="1"/>
    <col min="24" max="24" width="10" bestFit="1" customWidth="1"/>
    <col min="25" max="25" width="6.28515625" customWidth="1"/>
    <col min="26" max="26" width="10" bestFit="1" customWidth="1"/>
    <col min="27" max="27" width="6.28515625" customWidth="1"/>
    <col min="28" max="28" width="10" bestFit="1" customWidth="1"/>
    <col min="29" max="29" width="6.28515625" customWidth="1"/>
    <col min="30" max="30" width="10" bestFit="1" customWidth="1"/>
    <col min="31" max="31" width="6.28515625" customWidth="1"/>
    <col min="32" max="32" width="10" bestFit="1" customWidth="1"/>
    <col min="33" max="33" width="6.28515625" customWidth="1"/>
    <col min="34" max="34" width="10" bestFit="1" customWidth="1"/>
    <col min="35" max="35" width="6.28515625" customWidth="1"/>
    <col min="36" max="36" width="10" bestFit="1" customWidth="1"/>
    <col min="37" max="37" width="6.28515625" customWidth="1"/>
    <col min="38" max="38" width="10" bestFit="1" customWidth="1"/>
    <col min="39" max="39" width="6.28515625" customWidth="1"/>
    <col min="40" max="40" width="10" bestFit="1" customWidth="1"/>
  </cols>
  <sheetData>
    <row r="1" spans="2:40" ht="14.25" x14ac:dyDescent="0.2">
      <c r="B1" s="163" t="s">
        <v>87</v>
      </c>
      <c r="C1" s="163"/>
      <c r="D1" s="53"/>
      <c r="E1" s="54"/>
      <c r="F1" s="54"/>
      <c r="G1" s="54"/>
      <c r="H1" s="4"/>
      <c r="I1" s="4"/>
      <c r="J1" s="5" t="s">
        <v>55</v>
      </c>
      <c r="K1" s="5"/>
      <c r="L1" s="6"/>
      <c r="M1" s="6"/>
      <c r="N1" s="38"/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2:40" ht="14.25" x14ac:dyDescent="0.2">
      <c r="B2" s="163" t="s">
        <v>88</v>
      </c>
      <c r="C2" s="163"/>
      <c r="D2" s="163"/>
      <c r="E2" s="163"/>
      <c r="F2" s="163"/>
      <c r="G2" s="163"/>
      <c r="H2" s="4"/>
      <c r="I2" s="4"/>
      <c r="J2" s="5"/>
      <c r="K2" s="5"/>
      <c r="L2" s="7"/>
      <c r="M2" s="7"/>
      <c r="N2" s="38"/>
      <c r="O2" s="3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2:40" ht="14.25" x14ac:dyDescent="0.2">
      <c r="B3" s="163" t="s">
        <v>86</v>
      </c>
      <c r="C3" s="163"/>
      <c r="D3" s="163"/>
      <c r="E3" s="163"/>
      <c r="F3" s="163"/>
      <c r="G3" s="163"/>
      <c r="H3" s="163"/>
      <c r="I3" s="4"/>
      <c r="J3" s="5" t="s">
        <v>57</v>
      </c>
      <c r="K3" s="5"/>
      <c r="L3" s="7"/>
      <c r="M3" s="7"/>
      <c r="N3" s="38"/>
      <c r="O3" s="38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 t="s">
        <v>123</v>
      </c>
      <c r="AN3" s="39"/>
    </row>
    <row r="4" spans="2:40" ht="14.25" x14ac:dyDescent="0.2">
      <c r="B4" s="52" t="s">
        <v>135</v>
      </c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38"/>
      <c r="O4" s="38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2:40" ht="14.25" x14ac:dyDescent="0.2">
      <c r="B5" s="49" t="s">
        <v>148</v>
      </c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38"/>
      <c r="O5" s="3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2:40" x14ac:dyDescent="0.2">
      <c r="B6" s="99" t="s">
        <v>121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</row>
    <row r="7" spans="2:40" x14ac:dyDescent="0.2">
      <c r="B7" s="101" t="s">
        <v>26</v>
      </c>
      <c r="C7" s="101" t="s">
        <v>39</v>
      </c>
      <c r="D7" s="102" t="s">
        <v>83</v>
      </c>
      <c r="E7" s="101" t="s">
        <v>80</v>
      </c>
      <c r="F7" s="103" t="s">
        <v>27</v>
      </c>
      <c r="G7" s="101" t="s">
        <v>80</v>
      </c>
      <c r="H7" s="101" t="s">
        <v>28</v>
      </c>
      <c r="I7" s="101" t="s">
        <v>80</v>
      </c>
      <c r="J7" s="101" t="s">
        <v>29</v>
      </c>
      <c r="K7" s="101" t="s">
        <v>80</v>
      </c>
      <c r="L7" s="101" t="s">
        <v>30</v>
      </c>
      <c r="M7" s="101" t="s">
        <v>80</v>
      </c>
      <c r="N7" s="101" t="s">
        <v>31</v>
      </c>
      <c r="O7" s="101" t="s">
        <v>80</v>
      </c>
      <c r="P7" s="101" t="s">
        <v>32</v>
      </c>
      <c r="Q7" s="101" t="s">
        <v>80</v>
      </c>
      <c r="R7" s="101" t="s">
        <v>33</v>
      </c>
      <c r="S7" s="101" t="s">
        <v>80</v>
      </c>
      <c r="T7" s="101" t="s">
        <v>34</v>
      </c>
      <c r="U7" s="101" t="s">
        <v>80</v>
      </c>
      <c r="V7" s="101" t="s">
        <v>35</v>
      </c>
      <c r="W7" s="101" t="s">
        <v>80</v>
      </c>
      <c r="X7" s="101" t="s">
        <v>36</v>
      </c>
      <c r="Y7" s="101" t="s">
        <v>80</v>
      </c>
      <c r="Z7" s="101" t="s">
        <v>37</v>
      </c>
      <c r="AA7" s="101" t="s">
        <v>80</v>
      </c>
      <c r="AB7" s="101" t="s">
        <v>38</v>
      </c>
      <c r="AC7" s="101" t="s">
        <v>80</v>
      </c>
      <c r="AD7" s="101" t="s">
        <v>114</v>
      </c>
      <c r="AE7" s="101" t="s">
        <v>80</v>
      </c>
      <c r="AF7" s="101" t="s">
        <v>115</v>
      </c>
      <c r="AG7" s="101" t="s">
        <v>80</v>
      </c>
      <c r="AH7" s="101" t="s">
        <v>116</v>
      </c>
      <c r="AI7" s="101" t="s">
        <v>80</v>
      </c>
      <c r="AJ7" s="101" t="s">
        <v>117</v>
      </c>
      <c r="AK7" s="101" t="s">
        <v>80</v>
      </c>
      <c r="AL7" s="101" t="s">
        <v>118</v>
      </c>
      <c r="AM7" s="101" t="s">
        <v>80</v>
      </c>
      <c r="AN7" s="101" t="s">
        <v>119</v>
      </c>
    </row>
    <row r="8" spans="2:40" ht="17.25" customHeight="1" x14ac:dyDescent="0.2">
      <c r="B8" s="108">
        <v>1</v>
      </c>
      <c r="C8" s="105" t="s">
        <v>125</v>
      </c>
      <c r="D8" s="106"/>
      <c r="E8" s="107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2:40" x14ac:dyDescent="0.2">
      <c r="B9" s="61" t="s">
        <v>5</v>
      </c>
      <c r="C9" s="66" t="s">
        <v>127</v>
      </c>
      <c r="D9" s="62"/>
      <c r="E9" s="63"/>
      <c r="F9" s="64"/>
      <c r="G9" s="65"/>
      <c r="H9" s="64"/>
      <c r="I9" s="65"/>
      <c r="J9" s="64"/>
      <c r="K9" s="65"/>
      <c r="L9" s="64"/>
      <c r="M9" s="65"/>
      <c r="N9" s="64"/>
      <c r="O9" s="65"/>
      <c r="P9" s="64"/>
      <c r="Q9" s="65"/>
      <c r="R9" s="64"/>
      <c r="S9" s="65"/>
      <c r="T9" s="64"/>
      <c r="U9" s="65"/>
      <c r="V9" s="64"/>
      <c r="W9" s="65"/>
      <c r="X9" s="64"/>
      <c r="Y9" s="65"/>
      <c r="Z9" s="64"/>
      <c r="AA9" s="65"/>
      <c r="AB9" s="64"/>
      <c r="AC9" s="65"/>
      <c r="AD9" s="64"/>
      <c r="AE9" s="65"/>
      <c r="AF9" s="64"/>
      <c r="AG9" s="65"/>
      <c r="AH9" s="64"/>
      <c r="AI9" s="65"/>
      <c r="AJ9" s="64"/>
      <c r="AK9" s="65"/>
      <c r="AL9" s="64"/>
      <c r="AM9" s="65"/>
      <c r="AN9" s="64"/>
    </row>
    <row r="10" spans="2:40" x14ac:dyDescent="0.2">
      <c r="B10" s="40" t="s">
        <v>97</v>
      </c>
      <c r="C10" s="56" t="s">
        <v>126</v>
      </c>
      <c r="D10" s="41"/>
      <c r="E10" s="48" t="e">
        <f>D10/$D$21</f>
        <v>#DIV/0!</v>
      </c>
      <c r="F10" s="47" t="str">
        <f>IF(G10&lt;&gt;"",$D$10*G10,"")</f>
        <v/>
      </c>
      <c r="G10" s="57"/>
      <c r="H10" s="47" t="str">
        <f>IF(I10&lt;&gt;"",$D$10*I10,"")</f>
        <v/>
      </c>
      <c r="I10" s="57"/>
      <c r="J10" s="47" t="str">
        <f>IF(K10&lt;&gt;"",$D$10*K10,"")</f>
        <v/>
      </c>
      <c r="K10" s="57"/>
      <c r="L10" s="47" t="str">
        <f>IF(M10&lt;&gt;"",$D$10*M10,"")</f>
        <v/>
      </c>
      <c r="M10" s="57"/>
      <c r="N10" s="47" t="str">
        <f>IF(O10&lt;&gt;"",$D$10*O10,"")</f>
        <v/>
      </c>
      <c r="O10" s="57"/>
      <c r="P10" s="47" t="str">
        <f>IF(Q10&lt;&gt;"",$D$10*Q10,"")</f>
        <v/>
      </c>
      <c r="Q10" s="57"/>
      <c r="R10" s="47" t="str">
        <f>IF(S10&lt;&gt;"",$D$10*S10,"")</f>
        <v/>
      </c>
      <c r="S10" s="57"/>
      <c r="T10" s="47" t="str">
        <f>IF(U10&lt;&gt;"",$D$10*U10,"")</f>
        <v/>
      </c>
      <c r="U10" s="57"/>
      <c r="V10" s="47" t="str">
        <f>IF(W10&lt;&gt;"",$D$10*W10,"")</f>
        <v/>
      </c>
      <c r="W10" s="57"/>
      <c r="X10" s="47" t="str">
        <f>IF(Y10&lt;&gt;"",$D$10*Y10,"")</f>
        <v/>
      </c>
      <c r="Y10" s="57"/>
      <c r="Z10" s="47" t="str">
        <f>IF(AA10&lt;&gt;"",$D$10*AA10,"")</f>
        <v/>
      </c>
      <c r="AA10" s="57"/>
      <c r="AB10" s="47" t="str">
        <f>IF(AC10&lt;&gt;"",$D$10*AC10,"")</f>
        <v/>
      </c>
      <c r="AC10" s="57"/>
      <c r="AD10" s="47" t="str">
        <f>IF(AE10&lt;&gt;"",$D$10*AE10,"")</f>
        <v/>
      </c>
      <c r="AE10" s="57"/>
      <c r="AF10" s="47" t="str">
        <f>IF(AG10&lt;&gt;"",$D$10*AG10,"")</f>
        <v/>
      </c>
      <c r="AG10" s="57"/>
      <c r="AH10" s="47" t="str">
        <f>IF(AI10&lt;&gt;"",$D$10*AI10,"")</f>
        <v/>
      </c>
      <c r="AI10" s="57"/>
      <c r="AJ10" s="47" t="str">
        <f>IF(AK10&lt;&gt;"",$D$10*AK10,"")</f>
        <v/>
      </c>
      <c r="AK10" s="57"/>
      <c r="AL10" s="47" t="str">
        <f>IF(AM10&lt;&gt;"",$D$10*AM10,"")</f>
        <v/>
      </c>
      <c r="AM10" s="57"/>
      <c r="AN10" s="47" t="e">
        <f>IF(#REF!&lt;&gt;"",$D$10*#REF!,"")</f>
        <v>#REF!</v>
      </c>
    </row>
    <row r="11" spans="2:40" ht="22.5" x14ac:dyDescent="0.2">
      <c r="B11" s="40" t="s">
        <v>98</v>
      </c>
      <c r="C11" s="56" t="s">
        <v>61</v>
      </c>
      <c r="D11" s="41"/>
      <c r="E11" s="48" t="e">
        <f>D11/$D$21</f>
        <v>#DIV/0!</v>
      </c>
      <c r="F11" s="47" t="str">
        <f>IF(G11&lt;&gt;"",$D$11*G11,"")</f>
        <v/>
      </c>
      <c r="G11" s="57"/>
      <c r="H11" s="47" t="str">
        <f>IF(I11&lt;&gt;"",$D$11*I11,"")</f>
        <v/>
      </c>
      <c r="I11" s="57"/>
      <c r="J11" s="47" t="str">
        <f>IF(K11&lt;&gt;"",$D$11*K11,"")</f>
        <v/>
      </c>
      <c r="K11" s="57"/>
      <c r="L11" s="47" t="str">
        <f>IF(M11&lt;&gt;"",$D$11*M11,"")</f>
        <v/>
      </c>
      <c r="M11" s="57"/>
      <c r="N11" s="47" t="str">
        <f>IF(O11&lt;&gt;"",$D$11*O11,"")</f>
        <v/>
      </c>
      <c r="O11" s="57"/>
      <c r="P11" s="47" t="str">
        <f>IF(Q11&lt;&gt;"",$D$11*Q11,"")</f>
        <v/>
      </c>
      <c r="Q11" s="57"/>
      <c r="R11" s="47" t="str">
        <f>IF(S11&lt;&gt;"",$D$11*S11,"")</f>
        <v/>
      </c>
      <c r="S11" s="57"/>
      <c r="T11" s="47" t="str">
        <f>IF(U11&lt;&gt;"",$D$11*U11,"")</f>
        <v/>
      </c>
      <c r="U11" s="57"/>
      <c r="V11" s="47" t="str">
        <f>IF(W11&lt;&gt;"",$D$11*W11,"")</f>
        <v/>
      </c>
      <c r="W11" s="57"/>
      <c r="X11" s="47" t="str">
        <f>IF(Y11&lt;&gt;"",$D$11*Y11,"")</f>
        <v/>
      </c>
      <c r="Y11" s="57"/>
      <c r="Z11" s="47" t="str">
        <f>IF(AA11&lt;&gt;"",$D$11*AA11,"")</f>
        <v/>
      </c>
      <c r="AA11" s="57"/>
      <c r="AB11" s="47" t="str">
        <f>IF(AC11&lt;&gt;"",$D$11*AC11,"")</f>
        <v/>
      </c>
      <c r="AC11" s="57"/>
      <c r="AD11" s="47" t="str">
        <f>IF(AE11&lt;&gt;"",$D$11*AE11,"")</f>
        <v/>
      </c>
      <c r="AE11" s="57"/>
      <c r="AF11" s="47" t="str">
        <f>IF(AG11&lt;&gt;"",$D$11*AG11,"")</f>
        <v/>
      </c>
      <c r="AG11" s="57"/>
      <c r="AH11" s="47" t="str">
        <f>IF(AI11&lt;&gt;"",$D$11*AI11,"")</f>
        <v/>
      </c>
      <c r="AI11" s="57"/>
      <c r="AJ11" s="47" t="str">
        <f>IF(AK11&lt;&gt;"",$D$11*AK11,"")</f>
        <v/>
      </c>
      <c r="AK11" s="57"/>
      <c r="AL11" s="47" t="str">
        <f>IF(AM11&lt;&gt;"",$D$11*AM11,"")</f>
        <v/>
      </c>
      <c r="AM11" s="57"/>
      <c r="AN11" s="47" t="e">
        <f>IF(#REF!&lt;&gt;"",$D$11*#REF!,"")</f>
        <v>#REF!</v>
      </c>
    </row>
    <row r="12" spans="2:40" ht="22.5" x14ac:dyDescent="0.2">
      <c r="B12" s="61" t="s">
        <v>99</v>
      </c>
      <c r="C12" s="56" t="s">
        <v>124</v>
      </c>
      <c r="D12" s="62"/>
      <c r="E12" s="48" t="e">
        <f>D12/$D$21</f>
        <v>#DIV/0!</v>
      </c>
      <c r="F12" s="64"/>
      <c r="G12" s="57"/>
      <c r="H12" s="64"/>
      <c r="I12" s="57"/>
      <c r="J12" s="64"/>
      <c r="K12" s="57"/>
      <c r="L12" s="64"/>
      <c r="M12" s="57"/>
      <c r="N12" s="64"/>
      <c r="O12" s="57"/>
      <c r="P12" s="64"/>
      <c r="Q12" s="57"/>
      <c r="R12" s="64"/>
      <c r="S12" s="57"/>
      <c r="T12" s="64"/>
      <c r="U12" s="57"/>
      <c r="V12" s="64"/>
      <c r="W12" s="57"/>
      <c r="X12" s="64"/>
      <c r="Y12" s="57"/>
      <c r="Z12" s="64"/>
      <c r="AA12" s="57"/>
      <c r="AB12" s="64"/>
      <c r="AC12" s="57"/>
      <c r="AD12" s="64"/>
      <c r="AE12" s="57"/>
      <c r="AF12" s="64"/>
      <c r="AG12" s="57"/>
      <c r="AH12" s="64"/>
      <c r="AI12" s="57"/>
      <c r="AJ12" s="64"/>
      <c r="AK12" s="57"/>
      <c r="AL12" s="64"/>
      <c r="AM12" s="57"/>
      <c r="AN12" s="64"/>
    </row>
    <row r="13" spans="2:40" x14ac:dyDescent="0.2">
      <c r="B13" s="61"/>
      <c r="C13" s="66" t="s">
        <v>128</v>
      </c>
      <c r="D13" s="62">
        <f>'Anexo 6 - PLA PREENCHER'!F25</f>
        <v>0</v>
      </c>
      <c r="E13" s="63">
        <f>Plan1!J8</f>
        <v>4.1519434628975262E-2</v>
      </c>
      <c r="F13" s="64" t="str">
        <f>IF(G13&lt;&gt;"",$D$13*G13,"")</f>
        <v/>
      </c>
      <c r="G13" s="65"/>
      <c r="H13" s="64" t="str">
        <f>IF(I13&lt;&gt;"",$D$13*I13,"")</f>
        <v/>
      </c>
      <c r="I13" s="65"/>
      <c r="J13" s="64" t="str">
        <f>IF(K13&lt;&gt;"",$D$13*K13,"")</f>
        <v/>
      </c>
      <c r="K13" s="65"/>
      <c r="L13" s="64" t="str">
        <f>IF(M13&lt;&gt;"",$D$13*M13,"")</f>
        <v/>
      </c>
      <c r="M13" s="65"/>
      <c r="N13" s="64" t="str">
        <f>IF(O13&lt;&gt;"",$D$13*O13,"")</f>
        <v/>
      </c>
      <c r="O13" s="65"/>
      <c r="P13" s="64">
        <f>IF(Q13&lt;&gt;"",$D$13*Q13,"")</f>
        <v>0</v>
      </c>
      <c r="Q13" s="65">
        <v>0.2</v>
      </c>
      <c r="R13" s="64" t="str">
        <f>IF(S13&lt;&gt;"",$D$13*S13,"")</f>
        <v/>
      </c>
      <c r="S13" s="65"/>
      <c r="T13" s="64" t="str">
        <f>IF(U13&lt;&gt;"",$D$13*U13,"")</f>
        <v/>
      </c>
      <c r="U13" s="65"/>
      <c r="V13" s="64" t="str">
        <f>IF(W13&lt;&gt;"",$D$13*W13,"")</f>
        <v/>
      </c>
      <c r="W13" s="65"/>
      <c r="X13" s="64" t="str">
        <f>IF(Y13&lt;&gt;"",$D$13*Y13,"")</f>
        <v/>
      </c>
      <c r="Y13" s="65"/>
      <c r="Z13" s="64" t="str">
        <f>IF(AA13&lt;&gt;"",$D$13*AA13,"")</f>
        <v/>
      </c>
      <c r="AA13" s="65"/>
      <c r="AB13" s="64" t="str">
        <f>IF(AC13&lt;&gt;"",$D$13*AC13,"")</f>
        <v/>
      </c>
      <c r="AC13" s="65"/>
      <c r="AD13" s="64">
        <f>IF(AE13&lt;&gt;"",$D$13*AE13,"")</f>
        <v>0</v>
      </c>
      <c r="AE13" s="65">
        <v>0.2</v>
      </c>
      <c r="AF13" s="64" t="str">
        <f>IF(AG13&lt;&gt;"",$D$13*AG13,"")</f>
        <v/>
      </c>
      <c r="AG13" s="65"/>
      <c r="AH13" s="64" t="str">
        <f>IF(AI13&lt;&gt;"",$D$13*AI13,"")</f>
        <v/>
      </c>
      <c r="AI13" s="65"/>
      <c r="AJ13" s="64" t="str">
        <f>IF(AK13&lt;&gt;"",$D$13*AK13,"")</f>
        <v/>
      </c>
      <c r="AK13" s="65"/>
      <c r="AL13" s="64" t="str">
        <f>IF(AM13&lt;&gt;"",$D$13*AM13,"")</f>
        <v/>
      </c>
      <c r="AM13" s="65"/>
      <c r="AN13" s="64" t="e">
        <f>IF(#REF!&lt;&gt;"",$D$13*#REF!,"")</f>
        <v>#REF!</v>
      </c>
    </row>
    <row r="14" spans="2:40" ht="12.75" customHeight="1" x14ac:dyDescent="0.2">
      <c r="B14" s="40"/>
      <c r="C14" s="67" t="s">
        <v>129</v>
      </c>
      <c r="D14" s="41"/>
      <c r="E14" s="48"/>
      <c r="F14" s="47"/>
      <c r="G14" s="57"/>
      <c r="H14" s="47"/>
      <c r="I14" s="57"/>
      <c r="J14" s="47"/>
      <c r="K14" s="57"/>
      <c r="L14" s="47"/>
      <c r="M14" s="57"/>
      <c r="N14" s="47"/>
      <c r="O14" s="57"/>
      <c r="P14" s="47"/>
      <c r="Q14" s="57"/>
      <c r="R14" s="47"/>
      <c r="S14" s="57"/>
      <c r="T14" s="47"/>
      <c r="U14" s="57"/>
      <c r="V14" s="47"/>
      <c r="W14" s="57"/>
      <c r="X14" s="47"/>
      <c r="Y14" s="57"/>
      <c r="Z14" s="47"/>
      <c r="AA14" s="57"/>
      <c r="AB14" s="47"/>
      <c r="AC14" s="57"/>
      <c r="AD14" s="47"/>
      <c r="AE14" s="57"/>
      <c r="AF14" s="47"/>
      <c r="AG14" s="57"/>
      <c r="AH14" s="47"/>
      <c r="AI14" s="57"/>
      <c r="AJ14" s="47"/>
      <c r="AK14" s="57"/>
      <c r="AL14" s="47"/>
      <c r="AM14" s="57"/>
      <c r="AN14" s="47"/>
    </row>
    <row r="15" spans="2:40" x14ac:dyDescent="0.2">
      <c r="B15" s="40" t="s">
        <v>60</v>
      </c>
      <c r="C15" s="56" t="s">
        <v>130</v>
      </c>
      <c r="D15" s="41">
        <f>'Anexo 6 - PLA PREENCHER'!F27</f>
        <v>0</v>
      </c>
      <c r="E15" s="48" t="e">
        <f>D15/$D$21</f>
        <v>#DIV/0!</v>
      </c>
      <c r="F15" s="47" t="str">
        <f>IF(G15&lt;&gt;"",$D$15*G15,"")</f>
        <v/>
      </c>
      <c r="G15" s="57"/>
      <c r="H15" s="47" t="str">
        <f>IF(I15&lt;&gt;"",$D$15*I15,"")</f>
        <v/>
      </c>
      <c r="I15" s="57"/>
      <c r="J15" s="47" t="str">
        <f>IF(K15&lt;&gt;"",$D$15*K15,"")</f>
        <v/>
      </c>
      <c r="K15" s="57"/>
      <c r="L15" s="47" t="str">
        <f>IF(M15&lt;&gt;"",$D$15*M15,"")</f>
        <v/>
      </c>
      <c r="M15" s="57"/>
      <c r="N15" s="47" t="str">
        <f>IF(O15&lt;&gt;"",$D$15*O15,"")</f>
        <v/>
      </c>
      <c r="O15" s="57"/>
      <c r="P15" s="47" t="str">
        <f>IF(Q15&lt;&gt;"",$D$15*Q15,"")</f>
        <v/>
      </c>
      <c r="Q15" s="57"/>
      <c r="R15" s="47" t="str">
        <f>IF(S15&lt;&gt;"",$D$15*S15,"")</f>
        <v/>
      </c>
      <c r="S15" s="57"/>
      <c r="T15" s="47" t="str">
        <f>IF(U15&lt;&gt;"",$D$15*U15,"")</f>
        <v/>
      </c>
      <c r="U15" s="57"/>
      <c r="V15" s="47" t="str">
        <f>IF(W15&lt;&gt;"",$D$15*W15,"")</f>
        <v/>
      </c>
      <c r="W15" s="57"/>
      <c r="X15" s="47" t="str">
        <f>IF(Y15&lt;&gt;"",$D$15*Y15,"")</f>
        <v/>
      </c>
      <c r="Y15" s="57"/>
      <c r="Z15" s="47" t="str">
        <f>IF(AA15&lt;&gt;"",$D$15*AA15,"")</f>
        <v/>
      </c>
      <c r="AA15" s="57"/>
      <c r="AB15" s="47" t="str">
        <f>IF(AC15&lt;&gt;"",$D$15*AC15,"")</f>
        <v/>
      </c>
      <c r="AC15" s="57"/>
      <c r="AD15" s="47" t="str">
        <f>IF(AE15&lt;&gt;"",$D$15*AE15,"")</f>
        <v/>
      </c>
      <c r="AE15" s="57"/>
      <c r="AF15" s="47" t="str">
        <f>IF(AG15&lt;&gt;"",$D$15*AG15,"")</f>
        <v/>
      </c>
      <c r="AG15" s="57"/>
      <c r="AH15" s="47" t="str">
        <f>IF(AI15&lt;&gt;"",$D$15*AI15,"")</f>
        <v/>
      </c>
      <c r="AI15" s="57"/>
      <c r="AJ15" s="47" t="str">
        <f>IF(AK15&lt;&gt;"",$D$15*AK15,"")</f>
        <v/>
      </c>
      <c r="AK15" s="57"/>
      <c r="AL15" s="47" t="str">
        <f>IF(AM15&lt;&gt;"",$D$15*AM15,"")</f>
        <v/>
      </c>
      <c r="AM15" s="57"/>
      <c r="AN15" s="47" t="e">
        <f>IF(#REF!&lt;&gt;"",$D$15*#REF!,"")</f>
        <v>#REF!</v>
      </c>
    </row>
    <row r="16" spans="2:40" x14ac:dyDescent="0.2">
      <c r="B16" s="61" t="s">
        <v>133</v>
      </c>
      <c r="C16" s="56" t="s">
        <v>131</v>
      </c>
      <c r="D16" s="62"/>
      <c r="E16" s="63"/>
      <c r="F16" s="64"/>
      <c r="G16" s="57"/>
      <c r="H16" s="64"/>
      <c r="I16" s="57"/>
      <c r="J16" s="64"/>
      <c r="K16" s="57"/>
      <c r="L16" s="64"/>
      <c r="M16" s="57"/>
      <c r="N16" s="64"/>
      <c r="O16" s="57"/>
      <c r="P16" s="64"/>
      <c r="Q16" s="57"/>
      <c r="R16" s="64"/>
      <c r="S16" s="57"/>
      <c r="T16" s="64"/>
      <c r="U16" s="57"/>
      <c r="V16" s="64"/>
      <c r="W16" s="57"/>
      <c r="X16" s="64"/>
      <c r="Y16" s="57"/>
      <c r="Z16" s="64"/>
      <c r="AA16" s="57"/>
      <c r="AB16" s="64"/>
      <c r="AC16" s="57"/>
      <c r="AD16" s="64"/>
      <c r="AE16" s="57"/>
      <c r="AF16" s="64"/>
      <c r="AG16" s="57"/>
      <c r="AH16" s="64"/>
      <c r="AI16" s="57"/>
      <c r="AJ16" s="64"/>
      <c r="AK16" s="57"/>
      <c r="AL16" s="64"/>
      <c r="AM16" s="57"/>
      <c r="AN16" s="64"/>
    </row>
    <row r="17" spans="2:54" x14ac:dyDescent="0.2">
      <c r="B17" s="68"/>
      <c r="C17" s="69" t="s">
        <v>132</v>
      </c>
      <c r="D17" s="70"/>
      <c r="E17" s="71">
        <v>0.15</v>
      </c>
      <c r="F17" s="72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3">
        <v>0.2</v>
      </c>
      <c r="R17" s="74"/>
      <c r="S17" s="73"/>
      <c r="T17" s="74"/>
      <c r="U17" s="73"/>
      <c r="V17" s="74"/>
      <c r="W17" s="73"/>
      <c r="X17" s="74"/>
      <c r="Y17" s="73"/>
      <c r="Z17" s="74"/>
      <c r="AA17" s="73"/>
      <c r="AB17" s="74"/>
      <c r="AC17" s="73"/>
      <c r="AD17" s="74"/>
      <c r="AE17" s="73">
        <v>0.2</v>
      </c>
      <c r="AF17" s="74"/>
      <c r="AG17" s="73"/>
      <c r="AH17" s="74"/>
      <c r="AI17" s="73"/>
      <c r="AJ17" s="74"/>
      <c r="AK17" s="73"/>
      <c r="AL17" s="74"/>
      <c r="AM17" s="73"/>
      <c r="AN17" s="74"/>
    </row>
    <row r="18" spans="2:54" x14ac:dyDescent="0.2">
      <c r="B18" s="75"/>
      <c r="C18" s="76" t="s">
        <v>134</v>
      </c>
      <c r="D18" s="77"/>
      <c r="E18" s="78"/>
      <c r="F18" s="79"/>
      <c r="G18" s="80"/>
      <c r="H18" s="79"/>
      <c r="I18" s="80"/>
      <c r="J18" s="79"/>
      <c r="K18" s="80"/>
      <c r="L18" s="79"/>
      <c r="M18" s="80"/>
      <c r="N18" s="79"/>
      <c r="O18" s="80"/>
      <c r="P18" s="79"/>
      <c r="Q18" s="80"/>
      <c r="R18" s="79"/>
      <c r="S18" s="80"/>
      <c r="T18" s="79"/>
      <c r="U18" s="80"/>
      <c r="V18" s="79"/>
      <c r="W18" s="80"/>
      <c r="X18" s="79"/>
      <c r="Y18" s="80"/>
      <c r="Z18" s="79"/>
      <c r="AA18" s="80"/>
      <c r="AB18" s="79"/>
      <c r="AC18" s="80"/>
      <c r="AD18" s="79"/>
      <c r="AE18" s="80"/>
      <c r="AF18" s="79"/>
      <c r="AG18" s="80"/>
      <c r="AH18" s="79"/>
      <c r="AI18" s="80"/>
      <c r="AJ18" s="79"/>
      <c r="AK18" s="80"/>
      <c r="AL18" s="79"/>
      <c r="AM18" s="80"/>
      <c r="AN18" s="79"/>
    </row>
    <row r="19" spans="2:54" ht="22.5" customHeight="1" x14ac:dyDescent="0.2">
      <c r="B19" s="81" t="s">
        <v>62</v>
      </c>
      <c r="C19" s="82" t="s">
        <v>52</v>
      </c>
      <c r="D19" s="83">
        <f>'Anexo 6 - PLA PREENCHER'!F60</f>
        <v>0</v>
      </c>
      <c r="E19" s="84" t="e">
        <f>D19/$D$21</f>
        <v>#DIV/0!</v>
      </c>
      <c r="F19" s="59" t="str">
        <f>IF(G19&lt;&gt;"",$D$19*G19,"")</f>
        <v/>
      </c>
      <c r="G19" s="85"/>
      <c r="H19" s="59" t="str">
        <f>IF(I19&lt;&gt;"",$D$19*I19,"")</f>
        <v/>
      </c>
      <c r="I19" s="85"/>
      <c r="J19" s="59" t="str">
        <f>IF(K19&lt;&gt;"",$D$19*K19,"")</f>
        <v/>
      </c>
      <c r="K19" s="85"/>
      <c r="L19" s="59" t="str">
        <f>IF(M19&lt;&gt;"",$D$19*M19,"")</f>
        <v/>
      </c>
      <c r="M19" s="85"/>
      <c r="N19" s="59" t="str">
        <f>IF(O19&lt;&gt;"",$D$19*O19,"")</f>
        <v/>
      </c>
      <c r="O19" s="85"/>
      <c r="P19" s="59" t="str">
        <f>IF(Q19&lt;&gt;"",$D$19*Q19,"")</f>
        <v/>
      </c>
      <c r="Q19" s="85"/>
      <c r="R19" s="59" t="str">
        <f>IF(S19&lt;&gt;"",$D$19*S19,"")</f>
        <v/>
      </c>
      <c r="S19" s="85"/>
      <c r="T19" s="59" t="str">
        <f>IF(U19&lt;&gt;"",$D$19*U19,"")</f>
        <v/>
      </c>
      <c r="U19" s="85"/>
      <c r="V19" s="59" t="str">
        <f>IF(W19&lt;&gt;"",$D$19*W19,"")</f>
        <v/>
      </c>
      <c r="W19" s="86"/>
      <c r="X19" s="59" t="str">
        <f>IF(Y19&lt;&gt;"",$D$19*Y19,"")</f>
        <v/>
      </c>
      <c r="Y19" s="86"/>
      <c r="Z19" s="59" t="str">
        <f>IF(AA19&lt;&gt;"",$D$19*AA19,"")</f>
        <v/>
      </c>
      <c r="AA19" s="86"/>
      <c r="AB19" s="59" t="str">
        <f>IF(AC19&lt;&gt;"",$D$19*AC19,"")</f>
        <v/>
      </c>
      <c r="AC19" s="86"/>
      <c r="AD19" s="59" t="str">
        <f>IF(AE19&lt;&gt;"",$D$19*AE19,"")</f>
        <v/>
      </c>
      <c r="AE19" s="86"/>
      <c r="AF19" s="59" t="str">
        <f>IF(AG19&lt;&gt;"",$D$19*AG19,"")</f>
        <v/>
      </c>
      <c r="AG19" s="86"/>
      <c r="AH19" s="59" t="str">
        <f>IF(AI19&lt;&gt;"",$D$19*AI19,"")</f>
        <v/>
      </c>
      <c r="AI19" s="86"/>
      <c r="AJ19" s="59" t="str">
        <f>IF(AK19&lt;&gt;"",$D$19*AK19,"")</f>
        <v/>
      </c>
      <c r="AK19" s="86"/>
      <c r="AL19" s="59" t="str">
        <f>IF(AM19&lt;&gt;"",$D$19*AM19,"")</f>
        <v/>
      </c>
      <c r="AM19" s="86"/>
      <c r="AN19" s="59" t="e">
        <f>IF(#REF!&lt;&gt;"",$D$19*#REF!,"")</f>
        <v>#REF!</v>
      </c>
    </row>
    <row r="20" spans="2:54" ht="22.5" x14ac:dyDescent="0.2">
      <c r="B20" s="81" t="s">
        <v>101</v>
      </c>
      <c r="C20" s="82" t="s">
        <v>122</v>
      </c>
      <c r="D20" s="83">
        <f>'Anexo 6 - PLA PREENCHER'!F62</f>
        <v>0</v>
      </c>
      <c r="E20" s="58" t="e">
        <f>D20/$D$21</f>
        <v>#DIV/0!</v>
      </c>
      <c r="F20" s="59" t="str">
        <f>IF(G20&lt;&gt;"",$D$20*G20,"")</f>
        <v/>
      </c>
      <c r="G20" s="60"/>
      <c r="H20" s="59" t="str">
        <f>IF(I20&lt;&gt;"",$D$20*I20,"")</f>
        <v/>
      </c>
      <c r="I20" s="60"/>
      <c r="J20" s="59" t="str">
        <f>IF(K20&lt;&gt;"",$D$20*K20,"")</f>
        <v/>
      </c>
      <c r="K20" s="60"/>
      <c r="L20" s="59" t="str">
        <f>IF(M20&lt;&gt;"",$D$20*M20,"")</f>
        <v/>
      </c>
      <c r="M20" s="60"/>
      <c r="N20" s="59" t="str">
        <f>IF(O20&lt;&gt;"",$D$20*O20,"")</f>
        <v/>
      </c>
      <c r="O20" s="60"/>
      <c r="P20" s="59" t="str">
        <f>IF(Q20&lt;&gt;"",$D$20*Q20,"")</f>
        <v/>
      </c>
      <c r="Q20" s="60"/>
      <c r="R20" s="59" t="str">
        <f>IF(S20&lt;&gt;"",$D$20*S20,"")</f>
        <v/>
      </c>
      <c r="S20" s="60"/>
      <c r="T20" s="59" t="str">
        <f>IF(U20&lt;&gt;"",$D$20*U20,"")</f>
        <v/>
      </c>
      <c r="U20" s="60"/>
      <c r="V20" s="59" t="str">
        <f>IF(W20&lt;&gt;"",$D$20*W20,"")</f>
        <v/>
      </c>
      <c r="W20" s="60"/>
      <c r="X20" s="59" t="str">
        <f>IF(Y20&lt;&gt;"",$D$20*Y20,"")</f>
        <v/>
      </c>
      <c r="Y20" s="60"/>
      <c r="Z20" s="59" t="str">
        <f>IF(AA20&lt;&gt;"",$D$20*AA20,"")</f>
        <v/>
      </c>
      <c r="AA20" s="60"/>
      <c r="AB20" s="59" t="str">
        <f>IF(AC20&lt;&gt;"",$D$20*AC20,"")</f>
        <v/>
      </c>
      <c r="AC20" s="60"/>
      <c r="AD20" s="59" t="str">
        <f>IF(AE20&lt;&gt;"",$D$20*AE20,"")</f>
        <v/>
      </c>
      <c r="AE20" s="60"/>
      <c r="AF20" s="59" t="str">
        <f>IF(AG20&lt;&gt;"",$D$20*AG20,"")</f>
        <v/>
      </c>
      <c r="AG20" s="60"/>
      <c r="AH20" s="59" t="str">
        <f>IF(AI20&lt;&gt;"",$D$20*AI20,"")</f>
        <v/>
      </c>
      <c r="AI20" s="60"/>
      <c r="AJ20" s="59" t="str">
        <f>IF(AK20&lt;&gt;"",$D$20*AK20,"")</f>
        <v/>
      </c>
      <c r="AK20" s="60"/>
      <c r="AL20" s="59" t="str">
        <f>IF(AM20&lt;&gt;"",$D$20*AM20,"")</f>
        <v/>
      </c>
      <c r="AM20" s="60"/>
      <c r="AN20" s="59" t="e">
        <f>IF(#REF!&lt;&gt;"",$D$20*#REF!,"")</f>
        <v>#REF!</v>
      </c>
      <c r="BB20" t="s">
        <v>113</v>
      </c>
    </row>
    <row r="21" spans="2:54" ht="15" customHeight="1" x14ac:dyDescent="0.2">
      <c r="B21" s="42"/>
      <c r="C21" s="43" t="s">
        <v>142</v>
      </c>
      <c r="D21" s="44">
        <f>SUM(D9:D20)</f>
        <v>0</v>
      </c>
      <c r="E21" s="45" t="e">
        <f>SUM(E10:E20)</f>
        <v>#DIV/0!</v>
      </c>
      <c r="F21" s="4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100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73">
        <v>1</v>
      </c>
      <c r="AF21" s="29"/>
      <c r="AG21" s="29"/>
      <c r="AH21" s="29"/>
      <c r="AI21" s="29"/>
      <c r="AJ21" s="29"/>
      <c r="AK21" s="29"/>
      <c r="AL21" s="29"/>
      <c r="AM21" s="29"/>
      <c r="AN21" s="29"/>
    </row>
    <row r="22" spans="2:54" ht="18" customHeight="1" x14ac:dyDescent="0.2">
      <c r="B22" s="108">
        <v>2</v>
      </c>
      <c r="C22" s="105" t="s">
        <v>136</v>
      </c>
      <c r="D22" s="106"/>
      <c r="E22" s="107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</row>
    <row r="23" spans="2:54" x14ac:dyDescent="0.2">
      <c r="B23" s="61" t="s">
        <v>5</v>
      </c>
      <c r="C23" s="66" t="s">
        <v>127</v>
      </c>
      <c r="D23" s="62"/>
      <c r="E23" s="63"/>
    </row>
    <row r="24" spans="2:54" x14ac:dyDescent="0.2">
      <c r="B24" s="40" t="s">
        <v>97</v>
      </c>
      <c r="C24" s="56" t="s">
        <v>126</v>
      </c>
      <c r="D24" s="41">
        <f>'Anexo 6 - PLA PREENCHER'!F27</f>
        <v>0</v>
      </c>
      <c r="E24" s="48" t="e">
        <f>D24/$D$21</f>
        <v>#DIV/0!</v>
      </c>
    </row>
    <row r="25" spans="2:54" ht="22.5" x14ac:dyDescent="0.2">
      <c r="B25" s="40" t="s">
        <v>98</v>
      </c>
      <c r="C25" s="56" t="s">
        <v>61</v>
      </c>
      <c r="D25" s="41">
        <f>'Anexo 6 - PLA PREENCHER'!F32</f>
        <v>0</v>
      </c>
      <c r="E25" s="48" t="e">
        <f>D25/$D$21</f>
        <v>#DIV/0!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2:54" ht="22.5" x14ac:dyDescent="0.2">
      <c r="B26" s="61" t="s">
        <v>99</v>
      </c>
      <c r="C26" s="56" t="s">
        <v>124</v>
      </c>
      <c r="D26" s="62"/>
      <c r="E26" s="63"/>
    </row>
    <row r="27" spans="2:54" x14ac:dyDescent="0.2">
      <c r="B27" s="61"/>
      <c r="C27" s="66" t="s">
        <v>128</v>
      </c>
      <c r="D27" s="62">
        <f>'Anexo 6 - PLA PREENCHER'!F39</f>
        <v>0</v>
      </c>
      <c r="E27" s="63">
        <v>0.25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5">
        <v>0.2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54" x14ac:dyDescent="0.2">
      <c r="B28" s="40"/>
      <c r="C28" s="67" t="s">
        <v>129</v>
      </c>
      <c r="D28" s="41"/>
      <c r="E28" s="4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54" x14ac:dyDescent="0.2">
      <c r="B29" s="40" t="s">
        <v>60</v>
      </c>
      <c r="C29" s="56" t="s">
        <v>130</v>
      </c>
      <c r="D29" s="41">
        <f>'Anexo 6 - PLA PREENCHER'!F41</f>
        <v>0</v>
      </c>
      <c r="E29" s="48" t="e">
        <f>D29/$D$21</f>
        <v>#DIV/0!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54" x14ac:dyDescent="0.2">
      <c r="B30" s="61" t="s">
        <v>133</v>
      </c>
      <c r="C30" s="56" t="s">
        <v>131</v>
      </c>
      <c r="D30" s="62"/>
      <c r="E30" s="6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54" x14ac:dyDescent="0.2">
      <c r="B31" s="68"/>
      <c r="C31" s="69" t="s">
        <v>132</v>
      </c>
      <c r="D31" s="70"/>
      <c r="E31" s="71">
        <v>0.15</v>
      </c>
      <c r="Q31" s="65">
        <v>0.2</v>
      </c>
    </row>
    <row r="32" spans="2:54" x14ac:dyDescent="0.2">
      <c r="B32" s="75"/>
      <c r="C32" s="76" t="s">
        <v>134</v>
      </c>
      <c r="D32" s="77"/>
      <c r="E32" s="78"/>
    </row>
    <row r="33" spans="2:40" ht="33.75" x14ac:dyDescent="0.2">
      <c r="B33" s="81" t="s">
        <v>62</v>
      </c>
      <c r="C33" s="82" t="s">
        <v>52</v>
      </c>
      <c r="D33" s="83">
        <f>'Anexo 6 - PLA PREENCHER'!F74</f>
        <v>0</v>
      </c>
      <c r="E33" s="84" t="e">
        <f>D33/$D$21</f>
        <v>#DIV/0!</v>
      </c>
    </row>
    <row r="34" spans="2:40" ht="22.5" x14ac:dyDescent="0.2">
      <c r="B34" s="81" t="s">
        <v>101</v>
      </c>
      <c r="C34" s="82" t="s">
        <v>122</v>
      </c>
      <c r="D34" s="83">
        <f>'Anexo 6 - PLA PREENCHER'!F76</f>
        <v>0</v>
      </c>
      <c r="E34" s="58" t="e">
        <f>D34/$D$21</f>
        <v>#DIV/0!</v>
      </c>
    </row>
    <row r="35" spans="2:40" x14ac:dyDescent="0.2">
      <c r="B35" s="42"/>
      <c r="C35" s="43" t="s">
        <v>143</v>
      </c>
      <c r="D35" s="44">
        <f>SUM(D23:D34)</f>
        <v>0</v>
      </c>
      <c r="E35" s="45" t="e">
        <f>SUM(E24:E34)</f>
        <v>#DIV/0!</v>
      </c>
      <c r="Q35">
        <v>100</v>
      </c>
    </row>
    <row r="36" spans="2:40" ht="18.75" customHeight="1" x14ac:dyDescent="0.2">
      <c r="B36" s="108">
        <v>3</v>
      </c>
      <c r="C36" s="105" t="s">
        <v>137</v>
      </c>
      <c r="D36" s="106"/>
      <c r="E36" s="107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</row>
    <row r="37" spans="2:40" x14ac:dyDescent="0.2">
      <c r="B37" s="61" t="s">
        <v>5</v>
      </c>
      <c r="C37" s="66" t="s">
        <v>127</v>
      </c>
      <c r="D37" s="62"/>
      <c r="E37" s="63"/>
    </row>
    <row r="38" spans="2:40" x14ac:dyDescent="0.2">
      <c r="B38" s="40" t="s">
        <v>97</v>
      </c>
      <c r="C38" s="56" t="s">
        <v>126</v>
      </c>
      <c r="D38" s="41">
        <f>'Anexo 6 - PLA PREENCHER'!F41</f>
        <v>0</v>
      </c>
      <c r="E38" s="48" t="e">
        <f>D38/$D$21</f>
        <v>#DIV/0!</v>
      </c>
    </row>
    <row r="39" spans="2:40" ht="22.5" x14ac:dyDescent="0.2">
      <c r="B39" s="40" t="s">
        <v>98</v>
      </c>
      <c r="C39" s="56" t="s">
        <v>61</v>
      </c>
      <c r="D39" s="41">
        <f>'Anexo 6 - PLA PREENCHER'!F46</f>
        <v>0</v>
      </c>
      <c r="E39" s="48" t="e">
        <f>D39/$D$21</f>
        <v>#DIV/0!</v>
      </c>
    </row>
    <row r="40" spans="2:40" ht="22.5" x14ac:dyDescent="0.2">
      <c r="B40" s="61" t="s">
        <v>99</v>
      </c>
      <c r="C40" s="56" t="s">
        <v>124</v>
      </c>
      <c r="D40" s="62"/>
      <c r="E40" s="63"/>
    </row>
    <row r="41" spans="2:40" x14ac:dyDescent="0.2">
      <c r="B41" s="61"/>
      <c r="C41" s="66" t="s">
        <v>128</v>
      </c>
      <c r="D41" s="62">
        <f>'Anexo 6 - PLA PREENCHER'!F53</f>
        <v>0</v>
      </c>
      <c r="E41" s="63">
        <v>0.25</v>
      </c>
    </row>
    <row r="42" spans="2:40" x14ac:dyDescent="0.2">
      <c r="B42" s="40"/>
      <c r="C42" s="67" t="s">
        <v>129</v>
      </c>
      <c r="D42" s="41"/>
      <c r="E42" s="48"/>
    </row>
    <row r="43" spans="2:40" x14ac:dyDescent="0.2">
      <c r="B43" s="40" t="s">
        <v>60</v>
      </c>
      <c r="C43" s="56" t="s">
        <v>130</v>
      </c>
      <c r="D43" s="41" t="e">
        <f>'Anexo 6 - PLA PREENCHER'!F55</f>
        <v>#DIV/0!</v>
      </c>
      <c r="E43" s="48" t="e">
        <f>D43/$D$21</f>
        <v>#DIV/0!</v>
      </c>
    </row>
    <row r="44" spans="2:40" x14ac:dyDescent="0.2">
      <c r="B44" s="61" t="s">
        <v>133</v>
      </c>
      <c r="C44" s="56" t="s">
        <v>131</v>
      </c>
      <c r="D44" s="62"/>
      <c r="E44" s="63"/>
    </row>
    <row r="45" spans="2:40" x14ac:dyDescent="0.2">
      <c r="B45" s="68"/>
      <c r="C45" s="69" t="s">
        <v>132</v>
      </c>
      <c r="D45" s="70"/>
      <c r="E45" s="71">
        <v>0.15</v>
      </c>
    </row>
    <row r="46" spans="2:40" x14ac:dyDescent="0.2">
      <c r="B46" s="75"/>
      <c r="C46" s="76" t="s">
        <v>134</v>
      </c>
      <c r="D46" s="77"/>
      <c r="E46" s="78"/>
    </row>
    <row r="47" spans="2:40" ht="33.75" x14ac:dyDescent="0.2">
      <c r="B47" s="81" t="s">
        <v>62</v>
      </c>
      <c r="C47" s="82" t="s">
        <v>52</v>
      </c>
      <c r="D47" s="83">
        <f>'Anexo 6 - PLA PREENCHER'!F88</f>
        <v>0</v>
      </c>
      <c r="E47" s="84" t="e">
        <f>D47/$D$21</f>
        <v>#DIV/0!</v>
      </c>
    </row>
    <row r="48" spans="2:40" ht="22.5" x14ac:dyDescent="0.2">
      <c r="B48" s="81" t="s">
        <v>101</v>
      </c>
      <c r="C48" s="82" t="s">
        <v>122</v>
      </c>
      <c r="D48" s="83">
        <f>'Anexo 6 - PLA PREENCHER'!F90</f>
        <v>0</v>
      </c>
      <c r="E48" s="58" t="e">
        <f>D48/$D$21</f>
        <v>#DIV/0!</v>
      </c>
    </row>
    <row r="49" spans="2:40" x14ac:dyDescent="0.2">
      <c r="B49" s="42"/>
      <c r="C49" s="43" t="s">
        <v>144</v>
      </c>
      <c r="D49" s="44" t="e">
        <f>SUM(D37:D48)</f>
        <v>#DIV/0!</v>
      </c>
      <c r="E49" s="45">
        <v>1</v>
      </c>
    </row>
    <row r="50" spans="2:40" ht="17.25" customHeight="1" x14ac:dyDescent="0.2">
      <c r="B50" s="108">
        <v>4</v>
      </c>
      <c r="C50" s="105" t="s">
        <v>139</v>
      </c>
      <c r="D50" s="106"/>
      <c r="E50" s="107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</row>
    <row r="51" spans="2:40" x14ac:dyDescent="0.2">
      <c r="B51" s="61" t="s">
        <v>5</v>
      </c>
      <c r="C51" s="66" t="s">
        <v>127</v>
      </c>
      <c r="D51" s="62"/>
      <c r="E51" s="63"/>
    </row>
    <row r="52" spans="2:40" x14ac:dyDescent="0.2">
      <c r="B52" s="40" t="s">
        <v>97</v>
      </c>
      <c r="C52" s="56" t="s">
        <v>126</v>
      </c>
      <c r="D52" s="41" t="e">
        <f>'Anexo 6 - PLA PREENCHER'!F55</f>
        <v>#DIV/0!</v>
      </c>
      <c r="E52" s="48" t="e">
        <f>D52/$D$21</f>
        <v>#DIV/0!</v>
      </c>
    </row>
    <row r="53" spans="2:40" ht="22.5" x14ac:dyDescent="0.2">
      <c r="B53" s="40" t="s">
        <v>98</v>
      </c>
      <c r="C53" s="56" t="s">
        <v>61</v>
      </c>
      <c r="D53" s="41">
        <f>'Anexo 6 - PLA PREENCHER'!F60</f>
        <v>0</v>
      </c>
      <c r="E53" s="48" t="e">
        <f>D53/$D$21</f>
        <v>#DIV/0!</v>
      </c>
    </row>
    <row r="54" spans="2:40" ht="22.5" x14ac:dyDescent="0.2">
      <c r="B54" s="61" t="s">
        <v>99</v>
      </c>
      <c r="C54" s="56" t="s">
        <v>124</v>
      </c>
      <c r="D54" s="62"/>
      <c r="E54" s="63"/>
    </row>
    <row r="55" spans="2:40" x14ac:dyDescent="0.2">
      <c r="B55" s="61"/>
      <c r="C55" s="66" t="s">
        <v>128</v>
      </c>
      <c r="D55" s="62" t="e">
        <f>'Anexo 6 - PLA PREENCHER'!F67</f>
        <v>#DIV/0!</v>
      </c>
      <c r="E55" s="63">
        <v>0.25</v>
      </c>
    </row>
    <row r="56" spans="2:40" x14ac:dyDescent="0.2">
      <c r="B56" s="40"/>
      <c r="C56" s="67" t="s">
        <v>129</v>
      </c>
      <c r="D56" s="41"/>
      <c r="E56" s="48"/>
    </row>
    <row r="57" spans="2:40" x14ac:dyDescent="0.2">
      <c r="B57" s="40" t="s">
        <v>60</v>
      </c>
      <c r="C57" s="56" t="s">
        <v>130</v>
      </c>
      <c r="D57" s="41">
        <f>'Anexo 6 - PLA PREENCHER'!F69</f>
        <v>0</v>
      </c>
      <c r="E57" s="48" t="e">
        <f>D57/$D$21</f>
        <v>#DIV/0!</v>
      </c>
    </row>
    <row r="58" spans="2:40" x14ac:dyDescent="0.2">
      <c r="B58" s="61" t="s">
        <v>133</v>
      </c>
      <c r="C58" s="56" t="s">
        <v>131</v>
      </c>
      <c r="D58" s="62"/>
      <c r="E58" s="63"/>
    </row>
    <row r="59" spans="2:40" x14ac:dyDescent="0.2">
      <c r="B59" s="68"/>
      <c r="C59" s="69" t="s">
        <v>132</v>
      </c>
      <c r="D59" s="70"/>
      <c r="E59" s="71">
        <v>0.15</v>
      </c>
    </row>
    <row r="60" spans="2:40" x14ac:dyDescent="0.2">
      <c r="B60" s="75"/>
      <c r="C60" s="76" t="s">
        <v>134</v>
      </c>
      <c r="D60" s="77"/>
      <c r="E60" s="78"/>
    </row>
    <row r="61" spans="2:40" ht="33.75" x14ac:dyDescent="0.2">
      <c r="B61" s="81" t="s">
        <v>62</v>
      </c>
      <c r="C61" s="82" t="s">
        <v>52</v>
      </c>
      <c r="D61" s="83">
        <f>'Anexo 6 - PLA PREENCHER'!F102</f>
        <v>0</v>
      </c>
      <c r="E61" s="84" t="e">
        <f>D61/$D$21</f>
        <v>#DIV/0!</v>
      </c>
    </row>
    <row r="62" spans="2:40" ht="22.5" x14ac:dyDescent="0.2">
      <c r="B62" s="81" t="s">
        <v>101</v>
      </c>
      <c r="C62" s="82" t="s">
        <v>122</v>
      </c>
      <c r="D62" s="83">
        <f>'Anexo 6 - PLA PREENCHER'!F104</f>
        <v>0</v>
      </c>
      <c r="E62" s="58" t="e">
        <f>D62/$D$21</f>
        <v>#DIV/0!</v>
      </c>
    </row>
    <row r="63" spans="2:40" x14ac:dyDescent="0.2">
      <c r="B63" s="42"/>
      <c r="C63" s="43" t="s">
        <v>145</v>
      </c>
      <c r="D63" s="44" t="e">
        <f>SUM(D51:D62)</f>
        <v>#DIV/0!</v>
      </c>
      <c r="E63" s="45">
        <v>1</v>
      </c>
    </row>
    <row r="64" spans="2:40" ht="20.25" customHeight="1" x14ac:dyDescent="0.2">
      <c r="B64" s="108">
        <v>5</v>
      </c>
      <c r="C64" s="105" t="s">
        <v>140</v>
      </c>
      <c r="D64" s="106"/>
      <c r="E64" s="107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</row>
    <row r="65" spans="2:40" x14ac:dyDescent="0.2">
      <c r="B65" s="61" t="s">
        <v>5</v>
      </c>
      <c r="C65" s="66" t="s">
        <v>127</v>
      </c>
      <c r="D65" s="62"/>
      <c r="E65" s="63"/>
    </row>
    <row r="66" spans="2:40" x14ac:dyDescent="0.2">
      <c r="B66" s="40" t="s">
        <v>97</v>
      </c>
      <c r="C66" s="56" t="s">
        <v>126</v>
      </c>
      <c r="D66" s="41">
        <f>'Anexo 6 - PLA PREENCHER'!F69</f>
        <v>0</v>
      </c>
      <c r="E66" s="48" t="e">
        <f>D66/$D$21</f>
        <v>#DIV/0!</v>
      </c>
    </row>
    <row r="67" spans="2:40" ht="22.5" x14ac:dyDescent="0.2">
      <c r="B67" s="40" t="s">
        <v>98</v>
      </c>
      <c r="C67" s="56" t="s">
        <v>61</v>
      </c>
      <c r="D67" s="41">
        <f>'Anexo 6 - PLA PREENCHER'!F74</f>
        <v>0</v>
      </c>
      <c r="E67" s="48" t="e">
        <f>D67/$D$21</f>
        <v>#DIV/0!</v>
      </c>
    </row>
    <row r="68" spans="2:40" ht="22.5" x14ac:dyDescent="0.2">
      <c r="B68" s="61" t="s">
        <v>99</v>
      </c>
      <c r="C68" s="56" t="s">
        <v>124</v>
      </c>
      <c r="D68" s="62"/>
      <c r="E68" s="63"/>
    </row>
    <row r="69" spans="2:40" x14ac:dyDescent="0.2">
      <c r="B69" s="61"/>
      <c r="C69" s="66" t="s">
        <v>128</v>
      </c>
      <c r="D69" s="62">
        <f>'Anexo 6 - PLA PREENCHER'!F81</f>
        <v>0</v>
      </c>
      <c r="E69" s="63">
        <v>0.25</v>
      </c>
    </row>
    <row r="70" spans="2:40" x14ac:dyDescent="0.2">
      <c r="B70" s="40"/>
      <c r="C70" s="67" t="s">
        <v>129</v>
      </c>
      <c r="D70" s="41"/>
      <c r="E70" s="48"/>
    </row>
    <row r="71" spans="2:40" x14ac:dyDescent="0.2">
      <c r="B71" s="40" t="s">
        <v>60</v>
      </c>
      <c r="C71" s="56" t="s">
        <v>130</v>
      </c>
      <c r="D71" s="41">
        <f>'Anexo 6 - PLA PREENCHER'!F83</f>
        <v>0</v>
      </c>
      <c r="E71" s="48" t="e">
        <f>D71/$D$21</f>
        <v>#DIV/0!</v>
      </c>
    </row>
    <row r="72" spans="2:40" x14ac:dyDescent="0.2">
      <c r="B72" s="61" t="s">
        <v>133</v>
      </c>
      <c r="C72" s="56" t="s">
        <v>131</v>
      </c>
      <c r="D72" s="62"/>
      <c r="E72" s="63"/>
    </row>
    <row r="73" spans="2:40" x14ac:dyDescent="0.2">
      <c r="B73" s="68"/>
      <c r="C73" s="69" t="s">
        <v>132</v>
      </c>
      <c r="D73" s="70"/>
      <c r="E73" s="71">
        <v>0.15</v>
      </c>
    </row>
    <row r="74" spans="2:40" x14ac:dyDescent="0.2">
      <c r="B74" s="75"/>
      <c r="C74" s="76" t="s">
        <v>134</v>
      </c>
      <c r="D74" s="77"/>
      <c r="E74" s="78"/>
    </row>
    <row r="75" spans="2:40" ht="33.75" x14ac:dyDescent="0.2">
      <c r="B75" s="81" t="s">
        <v>62</v>
      </c>
      <c r="C75" s="82" t="s">
        <v>52</v>
      </c>
      <c r="D75" s="83">
        <f>'Anexo 6 - PLA PREENCHER'!F116</f>
        <v>0</v>
      </c>
      <c r="E75" s="84" t="e">
        <f>D75/$D$21</f>
        <v>#DIV/0!</v>
      </c>
    </row>
    <row r="76" spans="2:40" ht="22.5" x14ac:dyDescent="0.2">
      <c r="B76" s="81" t="s">
        <v>101</v>
      </c>
      <c r="C76" s="82" t="s">
        <v>122</v>
      </c>
      <c r="D76" s="83">
        <f>'Anexo 6 - PLA PREENCHER'!F118</f>
        <v>0</v>
      </c>
      <c r="E76" s="58" t="e">
        <f>D76/$D$21</f>
        <v>#DIV/0!</v>
      </c>
    </row>
    <row r="77" spans="2:40" x14ac:dyDescent="0.2">
      <c r="B77" s="42"/>
      <c r="C77" s="43" t="s">
        <v>146</v>
      </c>
      <c r="D77" s="44">
        <f>SUM(D65:D76)</f>
        <v>0</v>
      </c>
      <c r="E77" s="45">
        <v>1</v>
      </c>
    </row>
    <row r="78" spans="2:40" ht="18.75" customHeight="1" x14ac:dyDescent="0.2">
      <c r="B78" s="104">
        <v>6</v>
      </c>
      <c r="C78" s="105" t="s">
        <v>141</v>
      </c>
      <c r="D78" s="106"/>
      <c r="E78" s="107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</row>
    <row r="79" spans="2:40" x14ac:dyDescent="0.2">
      <c r="B79" s="61" t="s">
        <v>5</v>
      </c>
      <c r="C79" s="66" t="s">
        <v>127</v>
      </c>
      <c r="D79" s="62"/>
      <c r="E79" s="63"/>
    </row>
    <row r="80" spans="2:40" x14ac:dyDescent="0.2">
      <c r="B80" s="40" t="s">
        <v>97</v>
      </c>
      <c r="C80" s="56" t="s">
        <v>126</v>
      </c>
      <c r="D80" s="41">
        <f>'Anexo 6 - PLA PREENCHER'!F83</f>
        <v>0</v>
      </c>
      <c r="E80" s="48" t="e">
        <f>D80/$D$21</f>
        <v>#DIV/0!</v>
      </c>
    </row>
    <row r="81" spans="2:40" ht="22.5" x14ac:dyDescent="0.2">
      <c r="B81" s="40" t="s">
        <v>98</v>
      </c>
      <c r="C81" s="56" t="s">
        <v>61</v>
      </c>
      <c r="D81" s="41">
        <f>'Anexo 6 - PLA PREENCHER'!F88</f>
        <v>0</v>
      </c>
      <c r="E81" s="48" t="e">
        <f>D81/$D$21</f>
        <v>#DIV/0!</v>
      </c>
    </row>
    <row r="82" spans="2:40" ht="22.5" x14ac:dyDescent="0.2">
      <c r="B82" s="61" t="s">
        <v>99</v>
      </c>
      <c r="C82" s="56" t="s">
        <v>124</v>
      </c>
      <c r="D82" s="62"/>
      <c r="E82" s="63"/>
    </row>
    <row r="83" spans="2:40" x14ac:dyDescent="0.2">
      <c r="B83" s="61"/>
      <c r="C83" s="66" t="s">
        <v>128</v>
      </c>
      <c r="D83" s="62">
        <f>'Anexo 6 - PLA PREENCHER'!F95</f>
        <v>0</v>
      </c>
      <c r="E83" s="63">
        <v>0.25</v>
      </c>
    </row>
    <row r="84" spans="2:40" x14ac:dyDescent="0.2">
      <c r="B84" s="40"/>
      <c r="C84" s="67" t="s">
        <v>129</v>
      </c>
      <c r="D84" s="41"/>
      <c r="E84" s="48"/>
    </row>
    <row r="85" spans="2:40" x14ac:dyDescent="0.2">
      <c r="B85" s="40" t="s">
        <v>60</v>
      </c>
      <c r="C85" s="56" t="s">
        <v>130</v>
      </c>
      <c r="D85" s="41">
        <f>'Anexo 6 - PLA PREENCHER'!F97</f>
        <v>0</v>
      </c>
      <c r="E85" s="48" t="e">
        <f>D85/$D$21</f>
        <v>#DIV/0!</v>
      </c>
    </row>
    <row r="86" spans="2:40" x14ac:dyDescent="0.2">
      <c r="B86" s="61" t="s">
        <v>133</v>
      </c>
      <c r="C86" s="56" t="s">
        <v>131</v>
      </c>
      <c r="D86" s="62"/>
      <c r="E86" s="63"/>
    </row>
    <row r="87" spans="2:40" x14ac:dyDescent="0.2">
      <c r="B87" s="68"/>
      <c r="C87" s="69" t="s">
        <v>132</v>
      </c>
      <c r="D87" s="70"/>
      <c r="E87" s="71">
        <v>0.15</v>
      </c>
    </row>
    <row r="88" spans="2:40" x14ac:dyDescent="0.2">
      <c r="B88" s="75"/>
      <c r="C88" s="76" t="s">
        <v>134</v>
      </c>
      <c r="D88" s="77"/>
      <c r="E88" s="78"/>
    </row>
    <row r="89" spans="2:40" ht="33.75" x14ac:dyDescent="0.2">
      <c r="B89" s="81" t="s">
        <v>62</v>
      </c>
      <c r="C89" s="82" t="s">
        <v>52</v>
      </c>
      <c r="D89" s="83">
        <f>'Anexo 6 - PLA PREENCHER'!F130</f>
        <v>0</v>
      </c>
      <c r="E89" s="84" t="e">
        <f>D89/$D$21</f>
        <v>#DIV/0!</v>
      </c>
    </row>
    <row r="90" spans="2:40" ht="22.5" x14ac:dyDescent="0.2">
      <c r="B90" s="81" t="s">
        <v>101</v>
      </c>
      <c r="C90" s="82" t="s">
        <v>122</v>
      </c>
      <c r="D90" s="83">
        <f>'Anexo 6 - PLA PREENCHER'!F132</f>
        <v>0</v>
      </c>
      <c r="E90" s="58" t="e">
        <f>D90/$D$21</f>
        <v>#DIV/0!</v>
      </c>
    </row>
    <row r="91" spans="2:40" x14ac:dyDescent="0.2">
      <c r="B91" s="42"/>
      <c r="C91" s="43" t="s">
        <v>147</v>
      </c>
      <c r="D91" s="44">
        <f>SUM(D79:D90)</f>
        <v>0</v>
      </c>
      <c r="E91" s="45">
        <v>1</v>
      </c>
    </row>
    <row r="92" spans="2:40" x14ac:dyDescent="0.2">
      <c r="B92" s="87"/>
      <c r="C92" s="88" t="s">
        <v>138</v>
      </c>
      <c r="D92" s="89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</row>
    <row r="93" spans="2:40" ht="15" customHeight="1" x14ac:dyDescent="0.2">
      <c r="B93" s="87"/>
      <c r="C93" s="92"/>
      <c r="D93" s="93" t="s">
        <v>81</v>
      </c>
      <c r="E93" s="94"/>
      <c r="F93" s="95">
        <f>SUM(F9:F20)</f>
        <v>0</v>
      </c>
      <c r="G93" s="96" t="e">
        <f>F93/$D$21</f>
        <v>#DIV/0!</v>
      </c>
      <c r="H93" s="95">
        <f>SUM(H9:H20)</f>
        <v>0</v>
      </c>
      <c r="I93" s="96" t="e">
        <f>H93/$D$21</f>
        <v>#DIV/0!</v>
      </c>
      <c r="J93" s="95">
        <f>SUM(J9:J20)</f>
        <v>0</v>
      </c>
      <c r="K93" s="96" t="e">
        <f>J93/$D$21</f>
        <v>#DIV/0!</v>
      </c>
      <c r="L93" s="95">
        <f>SUM(L9:L20)</f>
        <v>0</v>
      </c>
      <c r="M93" s="96" t="e">
        <f>L93/$D$21</f>
        <v>#DIV/0!</v>
      </c>
      <c r="N93" s="95">
        <f>SUM(N9:N20)</f>
        <v>0</v>
      </c>
      <c r="O93" s="96" t="e">
        <f>N93/$D$21</f>
        <v>#DIV/0!</v>
      </c>
      <c r="P93" s="95">
        <f>SUM(P9:P20)</f>
        <v>0</v>
      </c>
      <c r="Q93" s="96" t="e">
        <f>P93/$D$21</f>
        <v>#DIV/0!</v>
      </c>
      <c r="R93" s="95">
        <f>SUM(R9:R20)</f>
        <v>0</v>
      </c>
      <c r="S93" s="96" t="e">
        <f>R93/$D$21</f>
        <v>#DIV/0!</v>
      </c>
      <c r="T93" s="95">
        <f>SUM(T9:T20)</f>
        <v>0</v>
      </c>
      <c r="U93" s="96" t="e">
        <f>T93/$D$21</f>
        <v>#DIV/0!</v>
      </c>
      <c r="V93" s="95">
        <f>SUM(V9:V20)</f>
        <v>0</v>
      </c>
      <c r="W93" s="96" t="e">
        <f>V93/$D$21</f>
        <v>#DIV/0!</v>
      </c>
      <c r="X93" s="95">
        <f>SUM(X9:X20)</f>
        <v>0</v>
      </c>
      <c r="Y93" s="96" t="e">
        <f>X93/$D$21</f>
        <v>#DIV/0!</v>
      </c>
      <c r="Z93" s="95">
        <f>SUM(Z9:Z20)</f>
        <v>0</v>
      </c>
      <c r="AA93" s="96" t="e">
        <f>Z93/$D$21</f>
        <v>#DIV/0!</v>
      </c>
      <c r="AB93" s="95">
        <f>SUM(AB9:AB20)</f>
        <v>0</v>
      </c>
      <c r="AC93" s="96" t="e">
        <f>AB93/$D$21</f>
        <v>#DIV/0!</v>
      </c>
      <c r="AD93" s="95">
        <f>SUM(AD9:AD20)</f>
        <v>0</v>
      </c>
      <c r="AE93" s="96" t="e">
        <f>AD93/$D$21</f>
        <v>#DIV/0!</v>
      </c>
      <c r="AF93" s="95">
        <f>SUM(AF9:AF20)</f>
        <v>0</v>
      </c>
      <c r="AG93" s="96" t="e">
        <f>AF93/$D$21</f>
        <v>#DIV/0!</v>
      </c>
      <c r="AH93" s="95">
        <f>SUM(AH9:AH20)</f>
        <v>0</v>
      </c>
      <c r="AI93" s="96" t="e">
        <f>AH93/$D$21</f>
        <v>#DIV/0!</v>
      </c>
      <c r="AJ93" s="95">
        <f>SUM(AJ9:AJ20)</f>
        <v>0</v>
      </c>
      <c r="AK93" s="96" t="e">
        <f>AJ93/$D$21</f>
        <v>#DIV/0!</v>
      </c>
      <c r="AL93" s="95">
        <f>SUM(AL9:AL20)</f>
        <v>0</v>
      </c>
      <c r="AM93" s="96" t="e">
        <f>AL93/$D$21</f>
        <v>#DIV/0!</v>
      </c>
      <c r="AN93" s="95" t="e">
        <f>SUM(AN9:AN20)</f>
        <v>#REF!</v>
      </c>
    </row>
    <row r="94" spans="2:40" ht="15" customHeight="1" x14ac:dyDescent="0.2">
      <c r="B94" s="87"/>
      <c r="C94" s="92"/>
      <c r="D94" s="93" t="s">
        <v>82</v>
      </c>
      <c r="E94" s="97"/>
      <c r="F94" s="98">
        <f>F93</f>
        <v>0</v>
      </c>
      <c r="G94" s="96" t="e">
        <f>G93</f>
        <v>#DIV/0!</v>
      </c>
      <c r="H94" s="98">
        <f t="shared" ref="H94:AN94" si="0">F94+H93</f>
        <v>0</v>
      </c>
      <c r="I94" s="96" t="e">
        <f t="shared" si="0"/>
        <v>#DIV/0!</v>
      </c>
      <c r="J94" s="98">
        <f t="shared" si="0"/>
        <v>0</v>
      </c>
      <c r="K94" s="96" t="e">
        <f t="shared" si="0"/>
        <v>#DIV/0!</v>
      </c>
      <c r="L94" s="98">
        <f t="shared" si="0"/>
        <v>0</v>
      </c>
      <c r="M94" s="96" t="e">
        <f t="shared" si="0"/>
        <v>#DIV/0!</v>
      </c>
      <c r="N94" s="98">
        <f t="shared" si="0"/>
        <v>0</v>
      </c>
      <c r="O94" s="96" t="e">
        <f t="shared" si="0"/>
        <v>#DIV/0!</v>
      </c>
      <c r="P94" s="98">
        <f t="shared" si="0"/>
        <v>0</v>
      </c>
      <c r="Q94" s="96" t="e">
        <f t="shared" si="0"/>
        <v>#DIV/0!</v>
      </c>
      <c r="R94" s="98">
        <f t="shared" si="0"/>
        <v>0</v>
      </c>
      <c r="S94" s="96" t="e">
        <f t="shared" si="0"/>
        <v>#DIV/0!</v>
      </c>
      <c r="T94" s="98">
        <f t="shared" si="0"/>
        <v>0</v>
      </c>
      <c r="U94" s="96" t="e">
        <f t="shared" si="0"/>
        <v>#DIV/0!</v>
      </c>
      <c r="V94" s="98">
        <f t="shared" si="0"/>
        <v>0</v>
      </c>
      <c r="W94" s="96" t="e">
        <f t="shared" si="0"/>
        <v>#DIV/0!</v>
      </c>
      <c r="X94" s="98">
        <f t="shared" si="0"/>
        <v>0</v>
      </c>
      <c r="Y94" s="96" t="e">
        <f t="shared" si="0"/>
        <v>#DIV/0!</v>
      </c>
      <c r="Z94" s="98">
        <f t="shared" si="0"/>
        <v>0</v>
      </c>
      <c r="AA94" s="96" t="e">
        <f t="shared" si="0"/>
        <v>#DIV/0!</v>
      </c>
      <c r="AB94" s="98">
        <f t="shared" si="0"/>
        <v>0</v>
      </c>
      <c r="AC94" s="96" t="e">
        <f t="shared" si="0"/>
        <v>#DIV/0!</v>
      </c>
      <c r="AD94" s="98">
        <f t="shared" si="0"/>
        <v>0</v>
      </c>
      <c r="AE94" s="96" t="e">
        <f t="shared" si="0"/>
        <v>#DIV/0!</v>
      </c>
      <c r="AF94" s="98">
        <f t="shared" si="0"/>
        <v>0</v>
      </c>
      <c r="AG94" s="96" t="e">
        <f t="shared" si="0"/>
        <v>#DIV/0!</v>
      </c>
      <c r="AH94" s="98">
        <f t="shared" si="0"/>
        <v>0</v>
      </c>
      <c r="AI94" s="96" t="e">
        <f t="shared" si="0"/>
        <v>#DIV/0!</v>
      </c>
      <c r="AJ94" s="98">
        <f t="shared" si="0"/>
        <v>0</v>
      </c>
      <c r="AK94" s="96" t="e">
        <f t="shared" si="0"/>
        <v>#DIV/0!</v>
      </c>
      <c r="AL94" s="98">
        <f t="shared" si="0"/>
        <v>0</v>
      </c>
      <c r="AM94" s="96" t="e">
        <f t="shared" si="0"/>
        <v>#DIV/0!</v>
      </c>
      <c r="AN94" s="98" t="e">
        <f t="shared" si="0"/>
        <v>#REF!</v>
      </c>
    </row>
  </sheetData>
  <mergeCells count="3">
    <mergeCell ref="B1:C1"/>
    <mergeCell ref="B2:G2"/>
    <mergeCell ref="B3:H3"/>
  </mergeCells>
  <phoneticPr fontId="2" type="noConversion"/>
  <printOptions horizontalCentered="1"/>
  <pageMargins left="0" right="0" top="0.19685039370078741" bottom="0.39370078740157483" header="0" footer="0.19685039370078741"/>
  <pageSetup paperSize="9" scale="55" orientation="landscape" r:id="rId1"/>
  <headerFooter alignWithMargins="0">
    <oddFooter>&amp;C&amp;6&amp;F - &amp;A&amp;R&amp;6&amp;P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03"/>
  <sheetViews>
    <sheetView topLeftCell="A4" workbookViewId="0">
      <selection activeCell="A75" sqref="A75:B75"/>
    </sheetView>
  </sheetViews>
  <sheetFormatPr defaultRowHeight="12.75" x14ac:dyDescent="0.2"/>
  <cols>
    <col min="1" max="1" width="14.140625" customWidth="1"/>
    <col min="2" max="2" width="40.140625" customWidth="1"/>
    <col min="3" max="3" width="14.140625" customWidth="1"/>
    <col min="4" max="4" width="13.140625" bestFit="1" customWidth="1"/>
  </cols>
  <sheetData>
    <row r="6" spans="2:12" x14ac:dyDescent="0.2">
      <c r="J6" t="s">
        <v>152</v>
      </c>
      <c r="K6" t="s">
        <v>153</v>
      </c>
      <c r="L6" t="s">
        <v>154</v>
      </c>
    </row>
    <row r="7" spans="2:12" x14ac:dyDescent="0.2">
      <c r="J7" s="110">
        <v>0.25</v>
      </c>
      <c r="K7" s="110">
        <v>0.15</v>
      </c>
      <c r="L7" s="110">
        <v>0.6</v>
      </c>
    </row>
    <row r="8" spans="2:12" x14ac:dyDescent="0.2">
      <c r="G8" t="s">
        <v>155</v>
      </c>
      <c r="H8">
        <v>94</v>
      </c>
      <c r="I8" s="112">
        <f t="shared" ref="I8:I13" si="0">H8/$H$14</f>
        <v>0.16607773851590105</v>
      </c>
      <c r="J8" s="113">
        <f>$J$7*I8</f>
        <v>4.1519434628975262E-2</v>
      </c>
      <c r="K8" s="113">
        <f>$K$7*I8</f>
        <v>2.4911660777385155E-2</v>
      </c>
      <c r="L8" s="113">
        <f>$L$7*I8</f>
        <v>9.964664310954062E-2</v>
      </c>
    </row>
    <row r="9" spans="2:12" x14ac:dyDescent="0.2">
      <c r="G9" t="s">
        <v>156</v>
      </c>
      <c r="H9">
        <v>279</v>
      </c>
      <c r="I9" s="112">
        <f t="shared" si="0"/>
        <v>0.49293286219081273</v>
      </c>
      <c r="J9" s="113">
        <f t="shared" ref="J9:J13" si="1">$J$7*I9</f>
        <v>0.12323321554770318</v>
      </c>
      <c r="K9" s="113">
        <f t="shared" ref="K9:K13" si="2">$K$7*I9</f>
        <v>7.3939929328621909E-2</v>
      </c>
      <c r="L9" s="113">
        <f t="shared" ref="L9:L13" si="3">$L$7*I9</f>
        <v>0.29575971731448764</v>
      </c>
    </row>
    <row r="10" spans="2:12" x14ac:dyDescent="0.2">
      <c r="G10" t="s">
        <v>157</v>
      </c>
      <c r="H10">
        <v>40</v>
      </c>
      <c r="I10" s="112">
        <f t="shared" si="0"/>
        <v>7.0671378091872794E-2</v>
      </c>
      <c r="J10" s="113">
        <f t="shared" si="1"/>
        <v>1.7667844522968199E-2</v>
      </c>
      <c r="K10" s="113">
        <f t="shared" si="2"/>
        <v>1.0600706713780919E-2</v>
      </c>
      <c r="L10" s="113">
        <f t="shared" si="3"/>
        <v>4.2402826855123678E-2</v>
      </c>
    </row>
    <row r="11" spans="2:12" x14ac:dyDescent="0.2">
      <c r="G11" t="s">
        <v>158</v>
      </c>
      <c r="H11">
        <v>65</v>
      </c>
      <c r="I11" s="112">
        <f t="shared" si="0"/>
        <v>0.11484098939929328</v>
      </c>
      <c r="J11" s="113">
        <f t="shared" si="1"/>
        <v>2.8710247349823321E-2</v>
      </c>
      <c r="K11" s="113">
        <f t="shared" si="2"/>
        <v>1.722614840989399E-2</v>
      </c>
      <c r="L11" s="113">
        <f t="shared" si="3"/>
        <v>6.8904593639575962E-2</v>
      </c>
    </row>
    <row r="12" spans="2:12" x14ac:dyDescent="0.2">
      <c r="G12" t="s">
        <v>159</v>
      </c>
      <c r="H12">
        <v>13</v>
      </c>
      <c r="I12" s="112">
        <f t="shared" si="0"/>
        <v>2.2968197879858657E-2</v>
      </c>
      <c r="J12" s="113">
        <f t="shared" si="1"/>
        <v>5.7420494699646643E-3</v>
      </c>
      <c r="K12" s="113">
        <f t="shared" si="2"/>
        <v>3.4452296819787987E-3</v>
      </c>
      <c r="L12" s="113">
        <f t="shared" si="3"/>
        <v>1.3780918727915195E-2</v>
      </c>
    </row>
    <row r="13" spans="2:12" x14ac:dyDescent="0.2">
      <c r="G13" t="s">
        <v>160</v>
      </c>
      <c r="H13">
        <v>75</v>
      </c>
      <c r="I13" s="112">
        <f t="shared" si="0"/>
        <v>0.13250883392226148</v>
      </c>
      <c r="J13" s="113">
        <f t="shared" si="1"/>
        <v>3.312720848056537E-2</v>
      </c>
      <c r="K13" s="113">
        <f t="shared" si="2"/>
        <v>1.9876325088339222E-2</v>
      </c>
      <c r="L13" s="113">
        <f t="shared" si="3"/>
        <v>7.9505300353356886E-2</v>
      </c>
    </row>
    <row r="14" spans="2:12" x14ac:dyDescent="0.2">
      <c r="B14">
        <v>566</v>
      </c>
      <c r="C14">
        <v>1000</v>
      </c>
      <c r="D14" s="111">
        <f>B14*C14</f>
        <v>566000</v>
      </c>
      <c r="H14">
        <f>SUM(H8:H13)</f>
        <v>566</v>
      </c>
      <c r="I14" s="110">
        <f>SUM(I8:I13)</f>
        <v>1.0000000000000002</v>
      </c>
      <c r="J14" s="110">
        <f t="shared" ref="J14:L14" si="4">SUM(J8:J13)</f>
        <v>0.25000000000000006</v>
      </c>
      <c r="K14" s="110">
        <f t="shared" si="4"/>
        <v>0.15</v>
      </c>
      <c r="L14" s="110">
        <f t="shared" si="4"/>
        <v>0.6</v>
      </c>
    </row>
    <row r="15" spans="2:12" x14ac:dyDescent="0.2">
      <c r="B15" t="s">
        <v>152</v>
      </c>
      <c r="C15" s="110">
        <v>0.25</v>
      </c>
      <c r="D15" s="111">
        <f>C15*$D$14</f>
        <v>141500</v>
      </c>
    </row>
    <row r="16" spans="2:12" x14ac:dyDescent="0.2">
      <c r="B16" t="s">
        <v>153</v>
      </c>
      <c r="C16" s="110">
        <v>0.15</v>
      </c>
      <c r="D16" s="111">
        <f t="shared" ref="D16:D17" si="5">C16*$D$14</f>
        <v>84900</v>
      </c>
    </row>
    <row r="17" spans="1:5" x14ac:dyDescent="0.2">
      <c r="B17" t="s">
        <v>154</v>
      </c>
      <c r="C17" s="110">
        <v>0.6</v>
      </c>
      <c r="D17" s="111">
        <f t="shared" si="5"/>
        <v>339600</v>
      </c>
    </row>
    <row r="19" spans="1:5" x14ac:dyDescent="0.2">
      <c r="A19" s="101" t="s">
        <v>26</v>
      </c>
      <c r="B19" s="101" t="s">
        <v>39</v>
      </c>
      <c r="C19" s="102" t="s">
        <v>149</v>
      </c>
      <c r="D19" s="109" t="s">
        <v>150</v>
      </c>
      <c r="E19" s="109" t="s">
        <v>151</v>
      </c>
    </row>
    <row r="20" spans="1:5" x14ac:dyDescent="0.2">
      <c r="A20" s="108">
        <v>1</v>
      </c>
      <c r="B20" s="105" t="s">
        <v>125</v>
      </c>
      <c r="C20" s="106">
        <v>1000</v>
      </c>
      <c r="D20">
        <v>94</v>
      </c>
      <c r="E20">
        <f>C20*D20</f>
        <v>94000</v>
      </c>
    </row>
    <row r="21" spans="1:5" x14ac:dyDescent="0.2">
      <c r="A21" s="61" t="s">
        <v>5</v>
      </c>
      <c r="B21" s="66" t="s">
        <v>127</v>
      </c>
      <c r="C21" s="62"/>
    </row>
    <row r="22" spans="1:5" ht="78.75" customHeight="1" x14ac:dyDescent="0.2">
      <c r="A22" s="40" t="s">
        <v>97</v>
      </c>
      <c r="B22" s="56" t="s">
        <v>126</v>
      </c>
      <c r="C22" s="41">
        <v>5000</v>
      </c>
      <c r="D22" s="164">
        <v>94</v>
      </c>
      <c r="E22">
        <f>C22*$D$22</f>
        <v>470000</v>
      </c>
    </row>
    <row r="23" spans="1:5" ht="157.5" customHeight="1" x14ac:dyDescent="0.2">
      <c r="A23" s="40" t="s">
        <v>98</v>
      </c>
      <c r="B23" s="56" t="s">
        <v>61</v>
      </c>
      <c r="C23" s="41">
        <v>50000</v>
      </c>
      <c r="D23" s="164"/>
      <c r="E23">
        <f t="shared" ref="E23:E24" si="6">C23*$D$22</f>
        <v>4700000</v>
      </c>
    </row>
    <row r="24" spans="1:5" ht="123.75" customHeight="1" x14ac:dyDescent="0.2">
      <c r="A24" s="61" t="s">
        <v>99</v>
      </c>
      <c r="B24" s="56" t="s">
        <v>124</v>
      </c>
      <c r="C24" s="62">
        <v>90000</v>
      </c>
      <c r="D24" s="164"/>
      <c r="E24">
        <f t="shared" si="6"/>
        <v>8460000</v>
      </c>
    </row>
    <row r="25" spans="1:5" x14ac:dyDescent="0.2">
      <c r="A25" s="61"/>
      <c r="B25" s="66" t="s">
        <v>128</v>
      </c>
      <c r="C25" s="62">
        <f>'Anexo 6 - PLA PREENCHER'!E22</f>
        <v>0</v>
      </c>
    </row>
    <row r="26" spans="1:5" x14ac:dyDescent="0.2">
      <c r="A26" s="40"/>
      <c r="B26" s="67" t="s">
        <v>129</v>
      </c>
      <c r="C26" s="41"/>
    </row>
    <row r="27" spans="1:5" x14ac:dyDescent="0.2">
      <c r="A27" s="40" t="s">
        <v>60</v>
      </c>
      <c r="B27" s="56" t="s">
        <v>130</v>
      </c>
      <c r="C27" s="41">
        <f>'Anexo 6 - PLA PREENCHER'!E24</f>
        <v>0</v>
      </c>
    </row>
    <row r="28" spans="1:5" x14ac:dyDescent="0.2">
      <c r="A28" s="61" t="s">
        <v>133</v>
      </c>
      <c r="B28" s="56" t="s">
        <v>131</v>
      </c>
      <c r="C28" s="62"/>
    </row>
    <row r="29" spans="1:5" x14ac:dyDescent="0.2">
      <c r="A29" s="68"/>
      <c r="B29" s="69" t="s">
        <v>132</v>
      </c>
      <c r="C29" s="70"/>
    </row>
    <row r="30" spans="1:5" x14ac:dyDescent="0.2">
      <c r="A30" s="75"/>
      <c r="B30" s="76" t="s">
        <v>134</v>
      </c>
      <c r="C30" s="77"/>
    </row>
    <row r="31" spans="1:5" ht="45" x14ac:dyDescent="0.2">
      <c r="A31" s="81" t="s">
        <v>62</v>
      </c>
      <c r="B31" s="82" t="s">
        <v>52</v>
      </c>
      <c r="C31" s="83">
        <f>'Anexo 6 - PLA PREENCHER'!E57</f>
        <v>0</v>
      </c>
    </row>
    <row r="32" spans="1:5" ht="22.5" x14ac:dyDescent="0.2">
      <c r="A32" s="81" t="s">
        <v>101</v>
      </c>
      <c r="B32" s="82" t="s">
        <v>122</v>
      </c>
      <c r="C32" s="83">
        <f>'Anexo 6 - PLA PREENCHER'!E59</f>
        <v>0</v>
      </c>
    </row>
    <row r="33" spans="1:3" x14ac:dyDescent="0.2">
      <c r="A33" s="42"/>
      <c r="B33" s="43" t="s">
        <v>142</v>
      </c>
      <c r="C33" s="44">
        <f>SUM(C21:C32)</f>
        <v>145000</v>
      </c>
    </row>
    <row r="34" spans="1:3" x14ac:dyDescent="0.2">
      <c r="A34" s="108">
        <v>2</v>
      </c>
      <c r="B34" s="105" t="s">
        <v>136</v>
      </c>
      <c r="C34" s="106"/>
    </row>
    <row r="35" spans="1:3" x14ac:dyDescent="0.2">
      <c r="A35" s="61" t="s">
        <v>5</v>
      </c>
      <c r="B35" s="66" t="s">
        <v>127</v>
      </c>
      <c r="C35" s="62"/>
    </row>
    <row r="36" spans="1:3" ht="22.5" x14ac:dyDescent="0.2">
      <c r="A36" s="40" t="s">
        <v>97</v>
      </c>
      <c r="B36" s="56" t="s">
        <v>126</v>
      </c>
      <c r="C36" s="41">
        <f>'Anexo 6 - PLA PREENCHER'!E24</f>
        <v>0</v>
      </c>
    </row>
    <row r="37" spans="1:3" ht="33.75" x14ac:dyDescent="0.2">
      <c r="A37" s="40" t="s">
        <v>98</v>
      </c>
      <c r="B37" s="56" t="s">
        <v>61</v>
      </c>
      <c r="C37" s="41">
        <f>'Anexo 6 - PLA PREENCHER'!E29</f>
        <v>0</v>
      </c>
    </row>
    <row r="38" spans="1:3" ht="22.5" x14ac:dyDescent="0.2">
      <c r="A38" s="61" t="s">
        <v>99</v>
      </c>
      <c r="B38" s="56" t="s">
        <v>124</v>
      </c>
      <c r="C38" s="62"/>
    </row>
    <row r="39" spans="1:3" x14ac:dyDescent="0.2">
      <c r="A39" s="61"/>
      <c r="B39" s="66" t="s">
        <v>128</v>
      </c>
      <c r="C39" s="62">
        <f>'Anexo 6 - PLA PREENCHER'!E36</f>
        <v>0</v>
      </c>
    </row>
    <row r="40" spans="1:3" x14ac:dyDescent="0.2">
      <c r="A40" s="40"/>
      <c r="B40" s="67" t="s">
        <v>129</v>
      </c>
      <c r="C40" s="41"/>
    </row>
    <row r="41" spans="1:3" x14ac:dyDescent="0.2">
      <c r="A41" s="40" t="s">
        <v>60</v>
      </c>
      <c r="B41" s="56" t="s">
        <v>130</v>
      </c>
      <c r="C41" s="41">
        <f>'Anexo 6 - PLA PREENCHER'!E38</f>
        <v>0</v>
      </c>
    </row>
    <row r="42" spans="1:3" x14ac:dyDescent="0.2">
      <c r="A42" s="61" t="s">
        <v>133</v>
      </c>
      <c r="B42" s="56" t="s">
        <v>131</v>
      </c>
      <c r="C42" s="62"/>
    </row>
    <row r="43" spans="1:3" x14ac:dyDescent="0.2">
      <c r="A43" s="68"/>
      <c r="B43" s="69" t="s">
        <v>132</v>
      </c>
      <c r="C43" s="70"/>
    </row>
    <row r="44" spans="1:3" x14ac:dyDescent="0.2">
      <c r="A44" s="75"/>
      <c r="B44" s="76" t="s">
        <v>134</v>
      </c>
      <c r="C44" s="77"/>
    </row>
    <row r="45" spans="1:3" ht="45" x14ac:dyDescent="0.2">
      <c r="A45" s="81" t="s">
        <v>62</v>
      </c>
      <c r="B45" s="82" t="s">
        <v>52</v>
      </c>
      <c r="C45" s="83">
        <f>'Anexo 6 - PLA PREENCHER'!E71</f>
        <v>0</v>
      </c>
    </row>
    <row r="46" spans="1:3" ht="22.5" x14ac:dyDescent="0.2">
      <c r="A46" s="81" t="s">
        <v>101</v>
      </c>
      <c r="B46" s="82" t="s">
        <v>122</v>
      </c>
      <c r="C46" s="83">
        <f>'Anexo 6 - PLA PREENCHER'!E73</f>
        <v>0</v>
      </c>
    </row>
    <row r="47" spans="1:3" x14ac:dyDescent="0.2">
      <c r="A47" s="42"/>
      <c r="B47" s="43" t="s">
        <v>143</v>
      </c>
      <c r="C47" s="44">
        <f>SUM(C35:C46)</f>
        <v>0</v>
      </c>
    </row>
    <row r="48" spans="1:3" x14ac:dyDescent="0.2">
      <c r="A48" s="108">
        <v>3</v>
      </c>
      <c r="B48" s="105" t="s">
        <v>137</v>
      </c>
      <c r="C48" s="106"/>
    </row>
    <row r="49" spans="1:3" x14ac:dyDescent="0.2">
      <c r="A49" s="61" t="s">
        <v>5</v>
      </c>
      <c r="B49" s="66" t="s">
        <v>127</v>
      </c>
      <c r="C49" s="62"/>
    </row>
    <row r="50" spans="1:3" ht="22.5" x14ac:dyDescent="0.2">
      <c r="A50" s="40" t="s">
        <v>97</v>
      </c>
      <c r="B50" s="56" t="s">
        <v>126</v>
      </c>
      <c r="C50" s="41">
        <f>'Anexo 6 - PLA PREENCHER'!E38</f>
        <v>0</v>
      </c>
    </row>
    <row r="51" spans="1:3" ht="33.75" x14ac:dyDescent="0.2">
      <c r="A51" s="40" t="s">
        <v>98</v>
      </c>
      <c r="B51" s="56" t="s">
        <v>61</v>
      </c>
      <c r="C51" s="41">
        <f>'Anexo 6 - PLA PREENCHER'!E43</f>
        <v>0</v>
      </c>
    </row>
    <row r="52" spans="1:3" ht="22.5" x14ac:dyDescent="0.2">
      <c r="A52" s="61" t="s">
        <v>99</v>
      </c>
      <c r="B52" s="56" t="s">
        <v>124</v>
      </c>
      <c r="C52" s="62"/>
    </row>
    <row r="53" spans="1:3" x14ac:dyDescent="0.2">
      <c r="A53" s="61"/>
      <c r="B53" s="66" t="s">
        <v>128</v>
      </c>
      <c r="C53" s="62">
        <f>'Anexo 6 - PLA PREENCHER'!E50</f>
        <v>0</v>
      </c>
    </row>
    <row r="54" spans="1:3" x14ac:dyDescent="0.2">
      <c r="A54" s="40"/>
      <c r="B54" s="67" t="s">
        <v>129</v>
      </c>
      <c r="C54" s="41"/>
    </row>
    <row r="55" spans="1:3" x14ac:dyDescent="0.2">
      <c r="A55" s="40" t="s">
        <v>60</v>
      </c>
      <c r="B55" s="56" t="s">
        <v>130</v>
      </c>
      <c r="C55" s="41">
        <f>'Anexo 6 - PLA PREENCHER'!E52</f>
        <v>0</v>
      </c>
    </row>
    <row r="56" spans="1:3" x14ac:dyDescent="0.2">
      <c r="A56" s="61" t="s">
        <v>133</v>
      </c>
      <c r="B56" s="56" t="s">
        <v>131</v>
      </c>
      <c r="C56" s="62"/>
    </row>
    <row r="57" spans="1:3" x14ac:dyDescent="0.2">
      <c r="A57" s="68"/>
      <c r="B57" s="69" t="s">
        <v>132</v>
      </c>
      <c r="C57" s="70"/>
    </row>
    <row r="58" spans="1:3" x14ac:dyDescent="0.2">
      <c r="A58" s="75"/>
      <c r="B58" s="76" t="s">
        <v>134</v>
      </c>
      <c r="C58" s="77"/>
    </row>
    <row r="59" spans="1:3" ht="45" x14ac:dyDescent="0.2">
      <c r="A59" s="81" t="s">
        <v>62</v>
      </c>
      <c r="B59" s="82" t="s">
        <v>52</v>
      </c>
      <c r="C59" s="83">
        <f>'Anexo 6 - PLA PREENCHER'!E85</f>
        <v>0</v>
      </c>
    </row>
    <row r="60" spans="1:3" ht="22.5" x14ac:dyDescent="0.2">
      <c r="A60" s="81" t="s">
        <v>101</v>
      </c>
      <c r="B60" s="82" t="s">
        <v>122</v>
      </c>
      <c r="C60" s="83">
        <f>'Anexo 6 - PLA PREENCHER'!E87</f>
        <v>0</v>
      </c>
    </row>
    <row r="61" spans="1:3" x14ac:dyDescent="0.2">
      <c r="A61" s="42"/>
      <c r="B61" s="43" t="s">
        <v>144</v>
      </c>
      <c r="C61" s="44">
        <f>SUM(C49:C60)</f>
        <v>0</v>
      </c>
    </row>
    <row r="62" spans="1:3" x14ac:dyDescent="0.2">
      <c r="A62" s="108">
        <v>4</v>
      </c>
      <c r="B62" s="105" t="s">
        <v>139</v>
      </c>
      <c r="C62" s="106"/>
    </row>
    <row r="63" spans="1:3" x14ac:dyDescent="0.2">
      <c r="A63" s="61" t="s">
        <v>5</v>
      </c>
      <c r="B63" s="66" t="s">
        <v>127</v>
      </c>
      <c r="C63" s="62"/>
    </row>
    <row r="64" spans="1:3" ht="22.5" x14ac:dyDescent="0.2">
      <c r="A64" s="40" t="s">
        <v>97</v>
      </c>
      <c r="B64" s="56" t="s">
        <v>126</v>
      </c>
      <c r="C64" s="41">
        <f>'Anexo 6 - PLA PREENCHER'!E52</f>
        <v>0</v>
      </c>
    </row>
    <row r="65" spans="1:3" ht="33.75" x14ac:dyDescent="0.2">
      <c r="A65" s="40" t="s">
        <v>98</v>
      </c>
      <c r="B65" s="56" t="s">
        <v>61</v>
      </c>
      <c r="C65" s="41">
        <f>'Anexo 6 - PLA PREENCHER'!E57</f>
        <v>0</v>
      </c>
    </row>
    <row r="66" spans="1:3" ht="22.5" x14ac:dyDescent="0.2">
      <c r="A66" s="61" t="s">
        <v>99</v>
      </c>
      <c r="B66" s="56" t="s">
        <v>124</v>
      </c>
      <c r="C66" s="62"/>
    </row>
    <row r="67" spans="1:3" x14ac:dyDescent="0.2">
      <c r="A67" s="61"/>
      <c r="B67" s="66" t="s">
        <v>128</v>
      </c>
      <c r="C67" s="62">
        <f>'Anexo 6 - PLA PREENCHER'!E64</f>
        <v>0</v>
      </c>
    </row>
    <row r="68" spans="1:3" x14ac:dyDescent="0.2">
      <c r="A68" s="40"/>
      <c r="B68" s="67" t="s">
        <v>129</v>
      </c>
      <c r="C68" s="41"/>
    </row>
    <row r="69" spans="1:3" x14ac:dyDescent="0.2">
      <c r="A69" s="40" t="s">
        <v>60</v>
      </c>
      <c r="B69" s="56" t="s">
        <v>130</v>
      </c>
      <c r="C69" s="41">
        <f>'Anexo 6 - PLA PREENCHER'!E66</f>
        <v>0</v>
      </c>
    </row>
    <row r="70" spans="1:3" x14ac:dyDescent="0.2">
      <c r="A70" s="61" t="s">
        <v>133</v>
      </c>
      <c r="B70" s="56" t="s">
        <v>131</v>
      </c>
      <c r="C70" s="62"/>
    </row>
    <row r="71" spans="1:3" x14ac:dyDescent="0.2">
      <c r="A71" s="68"/>
      <c r="B71" s="69" t="s">
        <v>132</v>
      </c>
      <c r="C71" s="70"/>
    </row>
    <row r="72" spans="1:3" x14ac:dyDescent="0.2">
      <c r="A72" s="75"/>
      <c r="B72" s="76" t="s">
        <v>134</v>
      </c>
      <c r="C72" s="77"/>
    </row>
    <row r="73" spans="1:3" ht="45" x14ac:dyDescent="0.2">
      <c r="A73" s="81" t="s">
        <v>62</v>
      </c>
      <c r="B73" s="82" t="s">
        <v>52</v>
      </c>
      <c r="C73" s="83">
        <f>'Anexo 6 - PLA PREENCHER'!E99</f>
        <v>0</v>
      </c>
    </row>
    <row r="74" spans="1:3" ht="22.5" x14ac:dyDescent="0.2">
      <c r="A74" s="81" t="s">
        <v>101</v>
      </c>
      <c r="B74" s="82" t="s">
        <v>122</v>
      </c>
      <c r="C74" s="83">
        <f>'Anexo 6 - PLA PREENCHER'!E101</f>
        <v>0</v>
      </c>
    </row>
    <row r="75" spans="1:3" x14ac:dyDescent="0.2">
      <c r="A75" s="42"/>
      <c r="B75" s="43" t="s">
        <v>145</v>
      </c>
      <c r="C75" s="44">
        <f>SUM(C63:C74)</f>
        <v>0</v>
      </c>
    </row>
    <row r="76" spans="1:3" x14ac:dyDescent="0.2">
      <c r="A76" s="108">
        <v>5</v>
      </c>
      <c r="B76" s="105" t="s">
        <v>140</v>
      </c>
      <c r="C76" s="106"/>
    </row>
    <row r="77" spans="1:3" x14ac:dyDescent="0.2">
      <c r="A77" s="61" t="s">
        <v>5</v>
      </c>
      <c r="B77" s="66" t="s">
        <v>127</v>
      </c>
      <c r="C77" s="62"/>
    </row>
    <row r="78" spans="1:3" ht="22.5" x14ac:dyDescent="0.2">
      <c r="A78" s="40" t="s">
        <v>97</v>
      </c>
      <c r="B78" s="56" t="s">
        <v>126</v>
      </c>
      <c r="C78" s="41">
        <f>'Anexo 6 - PLA PREENCHER'!E66</f>
        <v>0</v>
      </c>
    </row>
    <row r="79" spans="1:3" ht="33.75" x14ac:dyDescent="0.2">
      <c r="A79" s="40" t="s">
        <v>98</v>
      </c>
      <c r="B79" s="56" t="s">
        <v>61</v>
      </c>
      <c r="C79" s="41">
        <f>'Anexo 6 - PLA PREENCHER'!E71</f>
        <v>0</v>
      </c>
    </row>
    <row r="80" spans="1:3" ht="22.5" x14ac:dyDescent="0.2">
      <c r="A80" s="61" t="s">
        <v>99</v>
      </c>
      <c r="B80" s="56" t="s">
        <v>124</v>
      </c>
      <c r="C80" s="62"/>
    </row>
    <row r="81" spans="1:3" x14ac:dyDescent="0.2">
      <c r="A81" s="61"/>
      <c r="B81" s="66" t="s">
        <v>128</v>
      </c>
      <c r="C81" s="62">
        <f>'Anexo 6 - PLA PREENCHER'!E78</f>
        <v>0</v>
      </c>
    </row>
    <row r="82" spans="1:3" x14ac:dyDescent="0.2">
      <c r="A82" s="40"/>
      <c r="B82" s="67" t="s">
        <v>129</v>
      </c>
      <c r="C82" s="41"/>
    </row>
    <row r="83" spans="1:3" x14ac:dyDescent="0.2">
      <c r="A83" s="40" t="s">
        <v>60</v>
      </c>
      <c r="B83" s="56" t="s">
        <v>130</v>
      </c>
      <c r="C83" s="41">
        <f>'Anexo 6 - PLA PREENCHER'!E80</f>
        <v>0</v>
      </c>
    </row>
    <row r="84" spans="1:3" x14ac:dyDescent="0.2">
      <c r="A84" s="61" t="s">
        <v>133</v>
      </c>
      <c r="B84" s="56" t="s">
        <v>131</v>
      </c>
      <c r="C84" s="62"/>
    </row>
    <row r="85" spans="1:3" x14ac:dyDescent="0.2">
      <c r="A85" s="68"/>
      <c r="B85" s="69" t="s">
        <v>132</v>
      </c>
      <c r="C85" s="70"/>
    </row>
    <row r="86" spans="1:3" x14ac:dyDescent="0.2">
      <c r="A86" s="75"/>
      <c r="B86" s="76" t="s">
        <v>134</v>
      </c>
      <c r="C86" s="77"/>
    </row>
    <row r="87" spans="1:3" ht="45" x14ac:dyDescent="0.2">
      <c r="A87" s="81" t="s">
        <v>62</v>
      </c>
      <c r="B87" s="82" t="s">
        <v>52</v>
      </c>
      <c r="C87" s="83">
        <f>'Anexo 6 - PLA PREENCHER'!E113</f>
        <v>0</v>
      </c>
    </row>
    <row r="88" spans="1:3" ht="22.5" x14ac:dyDescent="0.2">
      <c r="A88" s="81" t="s">
        <v>101</v>
      </c>
      <c r="B88" s="82" t="s">
        <v>122</v>
      </c>
      <c r="C88" s="83">
        <f>'Anexo 6 - PLA PREENCHER'!E115</f>
        <v>0</v>
      </c>
    </row>
    <row r="89" spans="1:3" x14ac:dyDescent="0.2">
      <c r="A89" s="42"/>
      <c r="B89" s="43" t="s">
        <v>146</v>
      </c>
      <c r="C89" s="44">
        <f>SUM(C77:C88)</f>
        <v>0</v>
      </c>
    </row>
    <row r="90" spans="1:3" x14ac:dyDescent="0.2">
      <c r="A90" s="104">
        <v>6</v>
      </c>
      <c r="B90" s="105" t="s">
        <v>141</v>
      </c>
      <c r="C90" s="106"/>
    </row>
    <row r="91" spans="1:3" x14ac:dyDescent="0.2">
      <c r="A91" s="61" t="s">
        <v>5</v>
      </c>
      <c r="B91" s="66" t="s">
        <v>127</v>
      </c>
      <c r="C91" s="62"/>
    </row>
    <row r="92" spans="1:3" ht="22.5" x14ac:dyDescent="0.2">
      <c r="A92" s="40" t="s">
        <v>97</v>
      </c>
      <c r="B92" s="56" t="s">
        <v>126</v>
      </c>
      <c r="C92" s="41">
        <f>'Anexo 6 - PLA PREENCHER'!E80</f>
        <v>0</v>
      </c>
    </row>
    <row r="93" spans="1:3" ht="33.75" x14ac:dyDescent="0.2">
      <c r="A93" s="40" t="s">
        <v>98</v>
      </c>
      <c r="B93" s="56" t="s">
        <v>61</v>
      </c>
      <c r="C93" s="41">
        <f>'Anexo 6 - PLA PREENCHER'!E85</f>
        <v>0</v>
      </c>
    </row>
    <row r="94" spans="1:3" ht="22.5" x14ac:dyDescent="0.2">
      <c r="A94" s="61" t="s">
        <v>99</v>
      </c>
      <c r="B94" s="56" t="s">
        <v>124</v>
      </c>
      <c r="C94" s="62"/>
    </row>
    <row r="95" spans="1:3" x14ac:dyDescent="0.2">
      <c r="A95" s="61"/>
      <c r="B95" s="66" t="s">
        <v>128</v>
      </c>
      <c r="C95" s="62">
        <f>'Anexo 6 - PLA PREENCHER'!E92</f>
        <v>0</v>
      </c>
    </row>
    <row r="96" spans="1:3" x14ac:dyDescent="0.2">
      <c r="A96" s="40"/>
      <c r="B96" s="67" t="s">
        <v>129</v>
      </c>
      <c r="C96" s="41"/>
    </row>
    <row r="97" spans="1:3" x14ac:dyDescent="0.2">
      <c r="A97" s="40" t="s">
        <v>60</v>
      </c>
      <c r="B97" s="56" t="s">
        <v>130</v>
      </c>
      <c r="C97" s="41">
        <f>'Anexo 6 - PLA PREENCHER'!E94</f>
        <v>0</v>
      </c>
    </row>
    <row r="98" spans="1:3" x14ac:dyDescent="0.2">
      <c r="A98" s="61" t="s">
        <v>133</v>
      </c>
      <c r="B98" s="56" t="s">
        <v>131</v>
      </c>
      <c r="C98" s="62"/>
    </row>
    <row r="99" spans="1:3" x14ac:dyDescent="0.2">
      <c r="A99" s="68"/>
      <c r="B99" s="69" t="s">
        <v>132</v>
      </c>
      <c r="C99" s="70"/>
    </row>
    <row r="100" spans="1:3" x14ac:dyDescent="0.2">
      <c r="A100" s="75"/>
      <c r="B100" s="76" t="s">
        <v>134</v>
      </c>
      <c r="C100" s="77"/>
    </row>
    <row r="101" spans="1:3" ht="45" x14ac:dyDescent="0.2">
      <c r="A101" s="81" t="s">
        <v>62</v>
      </c>
      <c r="B101" s="82" t="s">
        <v>52</v>
      </c>
      <c r="C101" s="83">
        <f>'Anexo 6 - PLA PREENCHER'!E127</f>
        <v>0</v>
      </c>
    </row>
    <row r="102" spans="1:3" ht="22.5" x14ac:dyDescent="0.2">
      <c r="A102" s="81" t="s">
        <v>101</v>
      </c>
      <c r="B102" s="82" t="s">
        <v>122</v>
      </c>
      <c r="C102" s="83">
        <f>'Anexo 6 - PLA PREENCHER'!E129</f>
        <v>0</v>
      </c>
    </row>
    <row r="103" spans="1:3" x14ac:dyDescent="0.2">
      <c r="A103" s="42"/>
      <c r="B103" s="43" t="s">
        <v>147</v>
      </c>
      <c r="C103" s="44">
        <f>SUM(C91:C102)</f>
        <v>0</v>
      </c>
    </row>
  </sheetData>
  <mergeCells count="1">
    <mergeCell ref="D22:D2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showGridLines="0" tabSelected="1" view="pageBreakPreview" zoomScaleNormal="100" zoomScaleSheetLayoutView="10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F4" sqref="F4"/>
    </sheetView>
  </sheetViews>
  <sheetFormatPr defaultRowHeight="12.75" x14ac:dyDescent="0.2"/>
  <cols>
    <col min="1" max="1" width="4.7109375" customWidth="1"/>
    <col min="2" max="2" width="75.7109375" customWidth="1"/>
    <col min="3" max="9" width="7.7109375" customWidth="1"/>
    <col min="10" max="10" width="11.42578125" bestFit="1" customWidth="1"/>
    <col min="11" max="19" width="11.28515625" bestFit="1" customWidth="1"/>
    <col min="20" max="20" width="12.5703125" customWidth="1"/>
  </cols>
  <sheetData>
    <row r="1" spans="1:20" ht="14.25" x14ac:dyDescent="0.2">
      <c r="A1" s="163" t="s">
        <v>87</v>
      </c>
      <c r="B1" s="163"/>
      <c r="C1" s="54"/>
      <c r="D1" s="4"/>
      <c r="E1" s="5" t="s">
        <v>55</v>
      </c>
      <c r="F1" s="6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4.25" x14ac:dyDescent="0.2">
      <c r="A2" s="163" t="s">
        <v>88</v>
      </c>
      <c r="B2" s="163"/>
      <c r="C2" s="163"/>
      <c r="D2" s="4"/>
      <c r="E2" s="5"/>
      <c r="F2" s="7" t="s">
        <v>166</v>
      </c>
      <c r="G2" s="38"/>
      <c r="H2" s="39">
        <v>1000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4.25" x14ac:dyDescent="0.2">
      <c r="A3" s="163" t="s">
        <v>86</v>
      </c>
      <c r="B3" s="163"/>
      <c r="C3" s="163"/>
      <c r="D3" s="163"/>
      <c r="E3" s="5" t="s">
        <v>57</v>
      </c>
      <c r="F3" s="7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4.25" x14ac:dyDescent="0.2">
      <c r="A4" s="52" t="s">
        <v>135</v>
      </c>
      <c r="B4" s="3"/>
      <c r="C4" s="3"/>
      <c r="D4" s="4"/>
      <c r="E4" s="4"/>
      <c r="F4" s="4"/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4.25" x14ac:dyDescent="0.2">
      <c r="A5" s="49" t="s">
        <v>162</v>
      </c>
      <c r="B5" s="3"/>
      <c r="C5" s="3"/>
      <c r="D5" s="4"/>
      <c r="E5" s="4"/>
      <c r="F5" s="4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x14ac:dyDescent="0.2">
      <c r="A6" s="117" t="s">
        <v>163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0" x14ac:dyDescent="0.2">
      <c r="A7" s="119" t="s">
        <v>26</v>
      </c>
      <c r="B7" s="150" t="s">
        <v>39</v>
      </c>
      <c r="C7" s="119" t="s">
        <v>27</v>
      </c>
      <c r="D7" s="119" t="s">
        <v>28</v>
      </c>
      <c r="E7" s="119" t="s">
        <v>29</v>
      </c>
      <c r="F7" s="119" t="s">
        <v>30</v>
      </c>
      <c r="G7" s="119" t="s">
        <v>31</v>
      </c>
      <c r="H7" s="119" t="s">
        <v>32</v>
      </c>
      <c r="I7" s="119" t="s">
        <v>33</v>
      </c>
      <c r="J7" s="119" t="s">
        <v>34</v>
      </c>
      <c r="K7" s="119" t="s">
        <v>35</v>
      </c>
      <c r="L7" s="119" t="s">
        <v>36</v>
      </c>
      <c r="M7" s="119" t="s">
        <v>37</v>
      </c>
      <c r="N7" s="119" t="s">
        <v>38</v>
      </c>
      <c r="O7" s="119" t="s">
        <v>114</v>
      </c>
      <c r="P7" s="119" t="s">
        <v>115</v>
      </c>
      <c r="Q7" s="119" t="s">
        <v>116</v>
      </c>
      <c r="R7" s="119" t="s">
        <v>117</v>
      </c>
      <c r="S7" s="119" t="s">
        <v>118</v>
      </c>
      <c r="T7" s="119" t="s">
        <v>119</v>
      </c>
    </row>
    <row r="8" spans="1:20" ht="24.95" customHeight="1" x14ac:dyDescent="0.2">
      <c r="A8" s="108">
        <v>1</v>
      </c>
      <c r="B8" s="105" t="s">
        <v>161</v>
      </c>
      <c r="C8" s="13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</row>
    <row r="9" spans="1:20" ht="24.95" customHeight="1" x14ac:dyDescent="0.2">
      <c r="A9" s="114" t="s">
        <v>5</v>
      </c>
      <c r="B9" s="120" t="s">
        <v>127</v>
      </c>
      <c r="C9" s="136"/>
      <c r="D9" s="127"/>
      <c r="E9" s="127"/>
      <c r="F9" s="127"/>
      <c r="G9" s="127"/>
      <c r="H9" s="127"/>
      <c r="I9" s="127"/>
      <c r="J9" s="127"/>
      <c r="K9" s="128"/>
      <c r="L9" s="128"/>
      <c r="M9" s="128"/>
      <c r="N9" s="128"/>
      <c r="O9" s="128"/>
      <c r="P9" s="128"/>
      <c r="Q9" s="128"/>
      <c r="R9" s="128"/>
      <c r="S9" s="128"/>
      <c r="T9" s="137"/>
    </row>
    <row r="10" spans="1:20" ht="24.95" customHeight="1" x14ac:dyDescent="0.2">
      <c r="A10" s="114" t="s">
        <v>97</v>
      </c>
      <c r="B10" s="121" t="s">
        <v>126</v>
      </c>
      <c r="C10" s="138"/>
      <c r="D10" s="126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37"/>
    </row>
    <row r="11" spans="1:20" ht="24.95" customHeight="1" x14ac:dyDescent="0.2">
      <c r="A11" s="114" t="s">
        <v>98</v>
      </c>
      <c r="B11" s="121" t="s">
        <v>61</v>
      </c>
      <c r="C11" s="138"/>
      <c r="D11" s="126"/>
      <c r="E11" s="126"/>
      <c r="F11" s="129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7"/>
    </row>
    <row r="12" spans="1:20" ht="24.95" customHeight="1" x14ac:dyDescent="0.2">
      <c r="A12" s="114" t="s">
        <v>99</v>
      </c>
      <c r="B12" s="121" t="s">
        <v>124</v>
      </c>
      <c r="C12" s="139"/>
      <c r="D12" s="128"/>
      <c r="E12" s="128"/>
      <c r="F12" s="126"/>
      <c r="G12" s="126"/>
      <c r="H12" s="126"/>
      <c r="I12" s="126"/>
      <c r="J12" s="126"/>
      <c r="K12" s="128"/>
      <c r="L12" s="128"/>
      <c r="M12" s="128"/>
      <c r="N12" s="128"/>
      <c r="O12" s="128"/>
      <c r="P12" s="128"/>
      <c r="Q12" s="128"/>
      <c r="R12" s="128"/>
      <c r="S12" s="128"/>
      <c r="T12" s="137"/>
    </row>
    <row r="13" spans="1:20" ht="24.95" customHeight="1" x14ac:dyDescent="0.2">
      <c r="A13" s="114"/>
      <c r="B13" s="122" t="s">
        <v>129</v>
      </c>
      <c r="C13" s="139"/>
      <c r="D13" s="128"/>
      <c r="E13" s="128"/>
      <c r="F13" s="128"/>
      <c r="G13" s="128"/>
      <c r="H13" s="128"/>
      <c r="I13" s="128"/>
      <c r="J13" s="128"/>
      <c r="K13" s="127"/>
      <c r="L13" s="127"/>
      <c r="M13" s="127"/>
      <c r="N13" s="127"/>
      <c r="O13" s="128"/>
      <c r="P13" s="128"/>
      <c r="Q13" s="128"/>
      <c r="R13" s="128"/>
      <c r="S13" s="128"/>
      <c r="T13" s="137"/>
    </row>
    <row r="14" spans="1:20" ht="24.95" customHeight="1" x14ac:dyDescent="0.2">
      <c r="A14" s="114" t="s">
        <v>60</v>
      </c>
      <c r="B14" s="121" t="s">
        <v>130</v>
      </c>
      <c r="C14" s="139"/>
      <c r="D14" s="128"/>
      <c r="E14" s="128"/>
      <c r="F14" s="128"/>
      <c r="G14" s="128"/>
      <c r="H14" s="128"/>
      <c r="I14" s="128"/>
      <c r="J14" s="128"/>
      <c r="K14" s="126"/>
      <c r="L14" s="126"/>
      <c r="M14" s="128"/>
      <c r="N14" s="128"/>
      <c r="O14" s="128"/>
      <c r="P14" s="128"/>
      <c r="Q14" s="128"/>
      <c r="R14" s="128"/>
      <c r="S14" s="128"/>
      <c r="T14" s="137"/>
    </row>
    <row r="15" spans="1:20" ht="24.95" customHeight="1" x14ac:dyDescent="0.2">
      <c r="A15" s="114" t="s">
        <v>133</v>
      </c>
      <c r="B15" s="121" t="s">
        <v>131</v>
      </c>
      <c r="C15" s="139"/>
      <c r="D15" s="128"/>
      <c r="E15" s="128"/>
      <c r="F15" s="128"/>
      <c r="G15" s="128"/>
      <c r="H15" s="128"/>
      <c r="I15" s="128"/>
      <c r="J15" s="128"/>
      <c r="K15" s="128"/>
      <c r="L15" s="128"/>
      <c r="M15" s="126"/>
      <c r="N15" s="126"/>
      <c r="O15" s="128"/>
      <c r="P15" s="128"/>
      <c r="Q15" s="128"/>
      <c r="R15" s="128"/>
      <c r="S15" s="128"/>
      <c r="T15" s="137"/>
    </row>
    <row r="16" spans="1:20" ht="24.95" customHeight="1" x14ac:dyDescent="0.2">
      <c r="A16" s="115"/>
      <c r="B16" s="123" t="s">
        <v>134</v>
      </c>
      <c r="C16" s="14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1"/>
      <c r="P16" s="131"/>
      <c r="Q16" s="131"/>
      <c r="R16" s="131"/>
      <c r="S16" s="131"/>
      <c r="T16" s="141"/>
    </row>
    <row r="17" spans="1:34" ht="24.95" customHeight="1" x14ac:dyDescent="0.2">
      <c r="A17" s="116" t="s">
        <v>62</v>
      </c>
      <c r="B17" s="124" t="s">
        <v>52</v>
      </c>
      <c r="C17" s="14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26"/>
      <c r="P17" s="126"/>
      <c r="Q17" s="126"/>
      <c r="R17" s="126"/>
      <c r="S17" s="132"/>
      <c r="T17" s="143"/>
    </row>
    <row r="18" spans="1:34" ht="24.95" customHeight="1" x14ac:dyDescent="0.2">
      <c r="A18" s="116" t="s">
        <v>101</v>
      </c>
      <c r="B18" s="124" t="s">
        <v>122</v>
      </c>
      <c r="C18" s="144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6"/>
      <c r="T18" s="147"/>
      <c r="AH18" t="s">
        <v>113</v>
      </c>
    </row>
    <row r="19" spans="1:34" ht="24.95" customHeight="1" x14ac:dyDescent="0.2">
      <c r="A19" s="151">
        <v>2</v>
      </c>
      <c r="B19" s="152" t="s">
        <v>136</v>
      </c>
      <c r="C19" s="13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</row>
    <row r="20" spans="1:34" ht="24.95" customHeight="1" x14ac:dyDescent="0.2">
      <c r="A20" s="114" t="s">
        <v>5</v>
      </c>
      <c r="B20" s="120" t="s">
        <v>127</v>
      </c>
      <c r="C20" s="136"/>
      <c r="D20" s="127"/>
      <c r="E20" s="127"/>
      <c r="F20" s="127"/>
      <c r="G20" s="127"/>
      <c r="H20" s="127"/>
      <c r="I20" s="127"/>
      <c r="J20" s="127"/>
      <c r="K20" s="128"/>
      <c r="L20" s="128"/>
      <c r="M20" s="128"/>
      <c r="N20" s="128"/>
      <c r="O20" s="128"/>
      <c r="P20" s="128"/>
      <c r="Q20" s="128"/>
      <c r="R20" s="128"/>
      <c r="S20" s="128"/>
      <c r="T20" s="137"/>
    </row>
    <row r="21" spans="1:34" ht="24.95" customHeight="1" x14ac:dyDescent="0.2">
      <c r="A21" s="114" t="s">
        <v>97</v>
      </c>
      <c r="B21" s="121" t="s">
        <v>126</v>
      </c>
      <c r="C21" s="138"/>
      <c r="D21" s="126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37"/>
    </row>
    <row r="22" spans="1:34" ht="24.95" customHeight="1" x14ac:dyDescent="0.2">
      <c r="A22" s="114" t="s">
        <v>98</v>
      </c>
      <c r="B22" s="121" t="s">
        <v>61</v>
      </c>
      <c r="C22" s="138"/>
      <c r="D22" s="126"/>
      <c r="E22" s="126"/>
      <c r="F22" s="129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37"/>
    </row>
    <row r="23" spans="1:34" ht="24.95" customHeight="1" x14ac:dyDescent="0.2">
      <c r="A23" s="114" t="s">
        <v>99</v>
      </c>
      <c r="B23" s="121" t="s">
        <v>124</v>
      </c>
      <c r="C23" s="139"/>
      <c r="D23" s="128"/>
      <c r="E23" s="128"/>
      <c r="F23" s="126"/>
      <c r="G23" s="126"/>
      <c r="H23" s="126"/>
      <c r="I23" s="126"/>
      <c r="J23" s="126"/>
      <c r="K23" s="128"/>
      <c r="L23" s="128"/>
      <c r="M23" s="128"/>
      <c r="N23" s="128"/>
      <c r="O23" s="128"/>
      <c r="P23" s="128"/>
      <c r="Q23" s="128"/>
      <c r="R23" s="128"/>
      <c r="S23" s="128"/>
      <c r="T23" s="137"/>
    </row>
    <row r="24" spans="1:34" ht="24.95" customHeight="1" x14ac:dyDescent="0.2">
      <c r="A24" s="114"/>
      <c r="B24" s="122" t="s">
        <v>129</v>
      </c>
      <c r="C24" s="139"/>
      <c r="D24" s="128"/>
      <c r="E24" s="128"/>
      <c r="F24" s="128"/>
      <c r="G24" s="128"/>
      <c r="H24" s="128"/>
      <c r="I24" s="128"/>
      <c r="J24" s="128"/>
      <c r="K24" s="127"/>
      <c r="L24" s="127"/>
      <c r="M24" s="127"/>
      <c r="N24" s="127"/>
      <c r="O24" s="128"/>
      <c r="P24" s="128"/>
      <c r="Q24" s="128"/>
      <c r="R24" s="128"/>
      <c r="S24" s="128"/>
      <c r="T24" s="137"/>
    </row>
    <row r="25" spans="1:34" ht="24.95" customHeight="1" x14ac:dyDescent="0.2">
      <c r="A25" s="114" t="s">
        <v>60</v>
      </c>
      <c r="B25" s="121" t="s">
        <v>130</v>
      </c>
      <c r="C25" s="139"/>
      <c r="D25" s="128"/>
      <c r="E25" s="128"/>
      <c r="F25" s="128"/>
      <c r="G25" s="128"/>
      <c r="H25" s="128"/>
      <c r="I25" s="128"/>
      <c r="J25" s="128"/>
      <c r="K25" s="126"/>
      <c r="L25" s="126"/>
      <c r="M25" s="128"/>
      <c r="N25" s="128"/>
      <c r="O25" s="128"/>
      <c r="P25" s="128"/>
      <c r="Q25" s="128"/>
      <c r="R25" s="128"/>
      <c r="S25" s="128"/>
      <c r="T25" s="137"/>
    </row>
    <row r="26" spans="1:34" ht="24.95" customHeight="1" x14ac:dyDescent="0.2">
      <c r="A26" s="114" t="s">
        <v>133</v>
      </c>
      <c r="B26" s="121" t="s">
        <v>131</v>
      </c>
      <c r="C26" s="139"/>
      <c r="D26" s="128"/>
      <c r="E26" s="128"/>
      <c r="F26" s="128"/>
      <c r="G26" s="128"/>
      <c r="H26" s="128"/>
      <c r="I26" s="128"/>
      <c r="J26" s="128"/>
      <c r="K26" s="128"/>
      <c r="L26" s="128"/>
      <c r="M26" s="126"/>
      <c r="N26" s="126"/>
      <c r="O26" s="128"/>
      <c r="P26" s="128"/>
      <c r="Q26" s="128"/>
      <c r="R26" s="128"/>
      <c r="S26" s="128"/>
      <c r="T26" s="137"/>
    </row>
    <row r="27" spans="1:34" ht="24.95" customHeight="1" x14ac:dyDescent="0.2">
      <c r="A27" s="115"/>
      <c r="B27" s="123" t="s">
        <v>134</v>
      </c>
      <c r="C27" s="14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31"/>
      <c r="R27" s="131"/>
      <c r="S27" s="131"/>
      <c r="T27" s="148"/>
    </row>
    <row r="28" spans="1:34" ht="24.95" customHeight="1" x14ac:dyDescent="0.2">
      <c r="A28" s="116" t="s">
        <v>62</v>
      </c>
      <c r="B28" s="124" t="s">
        <v>52</v>
      </c>
      <c r="C28" s="14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26"/>
      <c r="P28" s="126"/>
      <c r="Q28" s="126"/>
      <c r="R28" s="126"/>
      <c r="S28" s="126"/>
      <c r="T28" s="143"/>
    </row>
    <row r="29" spans="1:34" ht="24.95" customHeight="1" x14ac:dyDescent="0.2">
      <c r="A29" s="116" t="s">
        <v>101</v>
      </c>
      <c r="B29" s="124" t="s">
        <v>122</v>
      </c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53"/>
      <c r="T29" s="154"/>
    </row>
    <row r="30" spans="1:34" ht="24.95" customHeight="1" x14ac:dyDescent="0.2">
      <c r="A30" s="108">
        <v>3</v>
      </c>
      <c r="B30" s="105" t="s">
        <v>137</v>
      </c>
      <c r="C30" s="104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49"/>
    </row>
    <row r="31" spans="1:34" ht="24.95" customHeight="1" x14ac:dyDescent="0.2">
      <c r="A31" s="114" t="s">
        <v>5</v>
      </c>
      <c r="B31" s="120" t="s">
        <v>127</v>
      </c>
      <c r="C31" s="136"/>
      <c r="D31" s="127"/>
      <c r="E31" s="127"/>
      <c r="F31" s="127"/>
      <c r="G31" s="127"/>
      <c r="H31" s="127"/>
      <c r="I31" s="127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37"/>
    </row>
    <row r="32" spans="1:34" ht="24.95" customHeight="1" x14ac:dyDescent="0.2">
      <c r="A32" s="114" t="s">
        <v>97</v>
      </c>
      <c r="B32" s="121" t="s">
        <v>126</v>
      </c>
      <c r="C32" s="138"/>
      <c r="D32" s="126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37"/>
    </row>
    <row r="33" spans="1:20" ht="24.95" customHeight="1" x14ac:dyDescent="0.2">
      <c r="A33" s="114" t="s">
        <v>98</v>
      </c>
      <c r="B33" s="121" t="s">
        <v>61</v>
      </c>
      <c r="C33" s="138"/>
      <c r="D33" s="126"/>
      <c r="E33" s="126"/>
      <c r="F33" s="129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37"/>
    </row>
    <row r="34" spans="1:20" ht="24.95" customHeight="1" x14ac:dyDescent="0.2">
      <c r="A34" s="114" t="s">
        <v>99</v>
      </c>
      <c r="B34" s="121" t="s">
        <v>124</v>
      </c>
      <c r="C34" s="139"/>
      <c r="D34" s="128"/>
      <c r="E34" s="128"/>
      <c r="F34" s="126"/>
      <c r="G34" s="126"/>
      <c r="H34" s="126"/>
      <c r="I34" s="126"/>
      <c r="J34" s="126"/>
      <c r="K34" s="128"/>
      <c r="L34" s="128"/>
      <c r="M34" s="128"/>
      <c r="N34" s="128"/>
      <c r="O34" s="128"/>
      <c r="P34" s="128"/>
      <c r="Q34" s="128"/>
      <c r="R34" s="128"/>
      <c r="S34" s="128"/>
      <c r="T34" s="137"/>
    </row>
    <row r="35" spans="1:20" ht="24.95" customHeight="1" x14ac:dyDescent="0.2">
      <c r="A35" s="114"/>
      <c r="B35" s="122" t="s">
        <v>129</v>
      </c>
      <c r="C35" s="139"/>
      <c r="D35" s="128"/>
      <c r="E35" s="128"/>
      <c r="F35" s="128"/>
      <c r="G35" s="128"/>
      <c r="H35" s="128"/>
      <c r="I35" s="128"/>
      <c r="J35" s="128"/>
      <c r="K35" s="127"/>
      <c r="L35" s="127"/>
      <c r="M35" s="127"/>
      <c r="N35" s="127"/>
      <c r="O35" s="128"/>
      <c r="P35" s="128"/>
      <c r="Q35" s="128"/>
      <c r="R35" s="128"/>
      <c r="S35" s="128"/>
      <c r="T35" s="137"/>
    </row>
    <row r="36" spans="1:20" ht="24.95" customHeight="1" x14ac:dyDescent="0.2">
      <c r="A36" s="114" t="s">
        <v>60</v>
      </c>
      <c r="B36" s="121" t="s">
        <v>130</v>
      </c>
      <c r="C36" s="139"/>
      <c r="D36" s="128"/>
      <c r="E36" s="128"/>
      <c r="F36" s="128"/>
      <c r="G36" s="128"/>
      <c r="H36" s="128"/>
      <c r="I36" s="128"/>
      <c r="J36" s="128"/>
      <c r="K36" s="126"/>
      <c r="L36" s="126"/>
      <c r="M36" s="128"/>
      <c r="N36" s="128"/>
      <c r="O36" s="128"/>
      <c r="P36" s="128"/>
      <c r="Q36" s="128"/>
      <c r="R36" s="128"/>
      <c r="S36" s="128"/>
      <c r="T36" s="137"/>
    </row>
    <row r="37" spans="1:20" ht="24.95" customHeight="1" x14ac:dyDescent="0.2">
      <c r="A37" s="114" t="s">
        <v>133</v>
      </c>
      <c r="B37" s="121" t="s">
        <v>131</v>
      </c>
      <c r="C37" s="139"/>
      <c r="D37" s="128"/>
      <c r="E37" s="128"/>
      <c r="F37" s="128"/>
      <c r="G37" s="128"/>
      <c r="H37" s="128"/>
      <c r="I37" s="128"/>
      <c r="J37" s="128"/>
      <c r="K37" s="128"/>
      <c r="L37" s="128"/>
      <c r="M37" s="126"/>
      <c r="N37" s="126"/>
      <c r="O37" s="128"/>
      <c r="P37" s="128"/>
      <c r="Q37" s="128"/>
      <c r="R37" s="128"/>
      <c r="S37" s="128"/>
      <c r="T37" s="137"/>
    </row>
    <row r="38" spans="1:20" ht="24.95" customHeight="1" x14ac:dyDescent="0.2">
      <c r="A38" s="115"/>
      <c r="B38" s="123" t="s">
        <v>134</v>
      </c>
      <c r="C38" s="14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  <c r="P38" s="131"/>
      <c r="Q38" s="131"/>
      <c r="R38" s="131"/>
      <c r="S38" s="131"/>
      <c r="T38" s="141"/>
    </row>
    <row r="39" spans="1:20" ht="24.95" customHeight="1" x14ac:dyDescent="0.2">
      <c r="A39" s="116" t="s">
        <v>62</v>
      </c>
      <c r="B39" s="124" t="s">
        <v>52</v>
      </c>
      <c r="C39" s="14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26"/>
      <c r="P39" s="126"/>
      <c r="Q39" s="126"/>
      <c r="R39" s="126"/>
      <c r="S39" s="132"/>
      <c r="T39" s="143"/>
    </row>
    <row r="40" spans="1:20" ht="24.95" customHeight="1" x14ac:dyDescent="0.2">
      <c r="A40" s="116" t="s">
        <v>101</v>
      </c>
      <c r="B40" s="124" t="s">
        <v>122</v>
      </c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6"/>
      <c r="T40" s="147"/>
    </row>
    <row r="41" spans="1:20" ht="24.95" customHeight="1" x14ac:dyDescent="0.2">
      <c r="A41" s="108">
        <v>4</v>
      </c>
      <c r="B41" s="105" t="s">
        <v>139</v>
      </c>
      <c r="C41" s="13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7"/>
    </row>
    <row r="42" spans="1:20" ht="24.95" customHeight="1" x14ac:dyDescent="0.2">
      <c r="A42" s="114" t="s">
        <v>5</v>
      </c>
      <c r="B42" s="120" t="s">
        <v>127</v>
      </c>
      <c r="C42" s="136"/>
      <c r="D42" s="127"/>
      <c r="E42" s="127"/>
      <c r="F42" s="127"/>
      <c r="G42" s="127"/>
      <c r="H42" s="127"/>
      <c r="I42" s="127"/>
      <c r="J42" s="127"/>
      <c r="K42" s="128"/>
      <c r="L42" s="128"/>
      <c r="M42" s="128"/>
      <c r="N42" s="128"/>
      <c r="O42" s="128"/>
      <c r="P42" s="128"/>
      <c r="Q42" s="128"/>
      <c r="R42" s="128"/>
      <c r="S42" s="128"/>
      <c r="T42" s="137"/>
    </row>
    <row r="43" spans="1:20" ht="24.95" customHeight="1" x14ac:dyDescent="0.2">
      <c r="A43" s="114" t="s">
        <v>97</v>
      </c>
      <c r="B43" s="121" t="s">
        <v>126</v>
      </c>
      <c r="C43" s="138"/>
      <c r="D43" s="126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37"/>
    </row>
    <row r="44" spans="1:20" ht="24.95" customHeight="1" x14ac:dyDescent="0.2">
      <c r="A44" s="114" t="s">
        <v>98</v>
      </c>
      <c r="B44" s="121" t="s">
        <v>61</v>
      </c>
      <c r="C44" s="138"/>
      <c r="D44" s="126"/>
      <c r="E44" s="126"/>
      <c r="F44" s="129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37"/>
    </row>
    <row r="45" spans="1:20" ht="24.95" customHeight="1" x14ac:dyDescent="0.2">
      <c r="A45" s="114" t="s">
        <v>99</v>
      </c>
      <c r="B45" s="121" t="s">
        <v>124</v>
      </c>
      <c r="C45" s="139"/>
      <c r="D45" s="128"/>
      <c r="E45" s="128"/>
      <c r="F45" s="126"/>
      <c r="G45" s="126"/>
      <c r="H45" s="126"/>
      <c r="I45" s="126"/>
      <c r="J45" s="126"/>
      <c r="K45" s="128"/>
      <c r="L45" s="128"/>
      <c r="M45" s="128"/>
      <c r="N45" s="128"/>
      <c r="O45" s="128"/>
      <c r="P45" s="128"/>
      <c r="Q45" s="128"/>
      <c r="R45" s="128"/>
      <c r="S45" s="128"/>
      <c r="T45" s="137"/>
    </row>
    <row r="46" spans="1:20" ht="24.95" customHeight="1" x14ac:dyDescent="0.2">
      <c r="A46" s="114"/>
      <c r="B46" s="122" t="s">
        <v>129</v>
      </c>
      <c r="C46" s="139"/>
      <c r="D46" s="128"/>
      <c r="E46" s="128"/>
      <c r="F46" s="128"/>
      <c r="G46" s="128"/>
      <c r="H46" s="128"/>
      <c r="I46" s="128"/>
      <c r="J46" s="128"/>
      <c r="K46" s="127"/>
      <c r="L46" s="127"/>
      <c r="M46" s="127"/>
      <c r="N46" s="127"/>
      <c r="O46" s="128"/>
      <c r="P46" s="128"/>
      <c r="Q46" s="128"/>
      <c r="R46" s="128"/>
      <c r="S46" s="128"/>
      <c r="T46" s="137"/>
    </row>
    <row r="47" spans="1:20" ht="24.95" customHeight="1" x14ac:dyDescent="0.2">
      <c r="A47" s="114" t="s">
        <v>60</v>
      </c>
      <c r="B47" s="121" t="s">
        <v>130</v>
      </c>
      <c r="C47" s="139"/>
      <c r="D47" s="128"/>
      <c r="E47" s="128"/>
      <c r="F47" s="128"/>
      <c r="G47" s="128"/>
      <c r="H47" s="128"/>
      <c r="I47" s="128"/>
      <c r="J47" s="128"/>
      <c r="K47" s="126"/>
      <c r="L47" s="126"/>
      <c r="M47" s="128"/>
      <c r="N47" s="128"/>
      <c r="O47" s="128"/>
      <c r="P47" s="128"/>
      <c r="Q47" s="128"/>
      <c r="R47" s="128"/>
      <c r="S47" s="128"/>
      <c r="T47" s="137"/>
    </row>
    <row r="48" spans="1:20" ht="24.95" customHeight="1" x14ac:dyDescent="0.2">
      <c r="A48" s="114" t="s">
        <v>133</v>
      </c>
      <c r="B48" s="121" t="s">
        <v>131</v>
      </c>
      <c r="C48" s="139"/>
      <c r="D48" s="128"/>
      <c r="E48" s="128"/>
      <c r="F48" s="128"/>
      <c r="G48" s="128"/>
      <c r="H48" s="128"/>
      <c r="I48" s="128"/>
      <c r="J48" s="128"/>
      <c r="K48" s="128"/>
      <c r="L48" s="128"/>
      <c r="M48" s="126"/>
      <c r="N48" s="126"/>
      <c r="O48" s="128"/>
      <c r="P48" s="128"/>
      <c r="Q48" s="128"/>
      <c r="R48" s="128"/>
      <c r="S48" s="128"/>
      <c r="T48" s="137"/>
    </row>
    <row r="49" spans="1:20" ht="24.95" customHeight="1" x14ac:dyDescent="0.2">
      <c r="A49" s="115"/>
      <c r="B49" s="123" t="s">
        <v>134</v>
      </c>
      <c r="C49" s="14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1"/>
      <c r="P49" s="131"/>
      <c r="Q49" s="131"/>
      <c r="R49" s="131"/>
      <c r="S49" s="131"/>
      <c r="T49" s="141"/>
    </row>
    <row r="50" spans="1:20" ht="24.95" customHeight="1" x14ac:dyDescent="0.2">
      <c r="A50" s="116" t="s">
        <v>62</v>
      </c>
      <c r="B50" s="124" t="s">
        <v>52</v>
      </c>
      <c r="C50" s="14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26"/>
      <c r="P50" s="126"/>
      <c r="Q50" s="126"/>
      <c r="R50" s="126"/>
      <c r="S50" s="132"/>
      <c r="T50" s="143"/>
    </row>
    <row r="51" spans="1:20" ht="24.95" customHeight="1" x14ac:dyDescent="0.2">
      <c r="A51" s="116" t="s">
        <v>101</v>
      </c>
      <c r="B51" s="124" t="s">
        <v>122</v>
      </c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6"/>
      <c r="T51" s="147"/>
    </row>
    <row r="52" spans="1:20" ht="24.95" customHeight="1" x14ac:dyDescent="0.2">
      <c r="A52" s="108">
        <v>5</v>
      </c>
      <c r="B52" s="105" t="s">
        <v>140</v>
      </c>
      <c r="C52" s="13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7"/>
    </row>
    <row r="53" spans="1:20" ht="24.95" customHeight="1" x14ac:dyDescent="0.2">
      <c r="A53" s="114" t="s">
        <v>5</v>
      </c>
      <c r="B53" s="120" t="s">
        <v>127</v>
      </c>
      <c r="C53" s="136"/>
      <c r="D53" s="127"/>
      <c r="E53" s="127"/>
      <c r="F53" s="127"/>
      <c r="G53" s="127"/>
      <c r="H53" s="127"/>
      <c r="I53" s="127"/>
      <c r="J53" s="127"/>
      <c r="K53" s="128"/>
      <c r="L53" s="128"/>
      <c r="M53" s="128"/>
      <c r="N53" s="128"/>
      <c r="O53" s="128"/>
      <c r="P53" s="128"/>
      <c r="Q53" s="128"/>
      <c r="R53" s="128"/>
      <c r="S53" s="128"/>
      <c r="T53" s="137"/>
    </row>
    <row r="54" spans="1:20" ht="24.95" customHeight="1" x14ac:dyDescent="0.2">
      <c r="A54" s="114" t="s">
        <v>97</v>
      </c>
      <c r="B54" s="121" t="s">
        <v>126</v>
      </c>
      <c r="C54" s="138"/>
      <c r="D54" s="126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37"/>
    </row>
    <row r="55" spans="1:20" ht="24.95" customHeight="1" x14ac:dyDescent="0.2">
      <c r="A55" s="114" t="s">
        <v>98</v>
      </c>
      <c r="B55" s="121" t="s">
        <v>61</v>
      </c>
      <c r="C55" s="138"/>
      <c r="D55" s="126"/>
      <c r="E55" s="126"/>
      <c r="F55" s="129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37"/>
    </row>
    <row r="56" spans="1:20" ht="24.95" customHeight="1" x14ac:dyDescent="0.2">
      <c r="A56" s="114" t="s">
        <v>99</v>
      </c>
      <c r="B56" s="121" t="s">
        <v>124</v>
      </c>
      <c r="C56" s="139"/>
      <c r="D56" s="128"/>
      <c r="E56" s="128"/>
      <c r="F56" s="126"/>
      <c r="G56" s="126"/>
      <c r="H56" s="126"/>
      <c r="I56" s="126"/>
      <c r="J56" s="126"/>
      <c r="K56" s="128"/>
      <c r="L56" s="128"/>
      <c r="M56" s="128"/>
      <c r="N56" s="128"/>
      <c r="O56" s="128"/>
      <c r="P56" s="128"/>
      <c r="Q56" s="128"/>
      <c r="R56" s="128"/>
      <c r="S56" s="128"/>
      <c r="T56" s="137"/>
    </row>
    <row r="57" spans="1:20" ht="24.95" customHeight="1" x14ac:dyDescent="0.2">
      <c r="A57" s="114"/>
      <c r="B57" s="122" t="s">
        <v>129</v>
      </c>
      <c r="C57" s="139"/>
      <c r="D57" s="128"/>
      <c r="E57" s="128"/>
      <c r="F57" s="128"/>
      <c r="G57" s="128"/>
      <c r="H57" s="128"/>
      <c r="I57" s="128"/>
      <c r="J57" s="128"/>
      <c r="K57" s="127"/>
      <c r="L57" s="127"/>
      <c r="M57" s="127"/>
      <c r="N57" s="127"/>
      <c r="O57" s="128"/>
      <c r="P57" s="128"/>
      <c r="Q57" s="128"/>
      <c r="R57" s="128"/>
      <c r="S57" s="128"/>
      <c r="T57" s="137"/>
    </row>
    <row r="58" spans="1:20" ht="24.95" customHeight="1" x14ac:dyDescent="0.2">
      <c r="A58" s="114" t="s">
        <v>60</v>
      </c>
      <c r="B58" s="121" t="s">
        <v>130</v>
      </c>
      <c r="C58" s="139"/>
      <c r="D58" s="128"/>
      <c r="E58" s="128"/>
      <c r="F58" s="128"/>
      <c r="G58" s="128"/>
      <c r="H58" s="128"/>
      <c r="I58" s="128"/>
      <c r="J58" s="128"/>
      <c r="K58" s="126"/>
      <c r="L58" s="126"/>
      <c r="M58" s="128"/>
      <c r="N58" s="128"/>
      <c r="O58" s="128"/>
      <c r="P58" s="128"/>
      <c r="Q58" s="128"/>
      <c r="R58" s="128"/>
      <c r="S58" s="128"/>
      <c r="T58" s="137"/>
    </row>
    <row r="59" spans="1:20" ht="24.95" customHeight="1" x14ac:dyDescent="0.2">
      <c r="A59" s="114" t="s">
        <v>133</v>
      </c>
      <c r="B59" s="121" t="s">
        <v>131</v>
      </c>
      <c r="C59" s="139"/>
      <c r="D59" s="128"/>
      <c r="E59" s="128"/>
      <c r="F59" s="128"/>
      <c r="G59" s="128"/>
      <c r="H59" s="128"/>
      <c r="I59" s="128"/>
      <c r="J59" s="128"/>
      <c r="K59" s="128"/>
      <c r="L59" s="128"/>
      <c r="M59" s="126"/>
      <c r="N59" s="126"/>
      <c r="O59" s="128"/>
      <c r="P59" s="128"/>
      <c r="Q59" s="128"/>
      <c r="R59" s="128"/>
      <c r="S59" s="128"/>
      <c r="T59" s="137"/>
    </row>
    <row r="60" spans="1:20" ht="24.95" customHeight="1" x14ac:dyDescent="0.2">
      <c r="A60" s="115"/>
      <c r="B60" s="123" t="s">
        <v>134</v>
      </c>
      <c r="C60" s="14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1"/>
      <c r="P60" s="131"/>
      <c r="Q60" s="131"/>
      <c r="R60" s="131"/>
      <c r="S60" s="131"/>
      <c r="T60" s="141"/>
    </row>
    <row r="61" spans="1:20" ht="24.95" customHeight="1" x14ac:dyDescent="0.2">
      <c r="A61" s="116" t="s">
        <v>62</v>
      </c>
      <c r="B61" s="124" t="s">
        <v>52</v>
      </c>
      <c r="C61" s="14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26"/>
      <c r="P61" s="126"/>
      <c r="Q61" s="126"/>
      <c r="R61" s="126"/>
      <c r="S61" s="132"/>
      <c r="T61" s="143"/>
    </row>
    <row r="62" spans="1:20" ht="24.95" customHeight="1" x14ac:dyDescent="0.2">
      <c r="A62" s="116" t="s">
        <v>101</v>
      </c>
      <c r="B62" s="124" t="s">
        <v>122</v>
      </c>
      <c r="C62" s="14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6"/>
      <c r="T62" s="147"/>
    </row>
    <row r="63" spans="1:20" ht="24.95" customHeight="1" x14ac:dyDescent="0.2">
      <c r="A63" s="104">
        <v>6</v>
      </c>
      <c r="B63" s="105" t="s">
        <v>141</v>
      </c>
      <c r="C63" s="13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7"/>
    </row>
    <row r="64" spans="1:20" ht="24.95" customHeight="1" x14ac:dyDescent="0.2">
      <c r="A64" s="114" t="s">
        <v>5</v>
      </c>
      <c r="B64" s="120" t="s">
        <v>127</v>
      </c>
      <c r="C64" s="136"/>
      <c r="D64" s="127"/>
      <c r="E64" s="127"/>
      <c r="F64" s="127"/>
      <c r="G64" s="127"/>
      <c r="H64" s="127"/>
      <c r="I64" s="127"/>
      <c r="J64" s="127"/>
      <c r="K64" s="128"/>
      <c r="L64" s="128"/>
      <c r="M64" s="128"/>
      <c r="N64" s="128"/>
      <c r="O64" s="128"/>
      <c r="P64" s="128"/>
      <c r="Q64" s="128"/>
      <c r="R64" s="128"/>
      <c r="S64" s="128"/>
      <c r="T64" s="137"/>
    </row>
    <row r="65" spans="1:20" ht="24.95" customHeight="1" x14ac:dyDescent="0.2">
      <c r="A65" s="114" t="s">
        <v>97</v>
      </c>
      <c r="B65" s="121" t="s">
        <v>126</v>
      </c>
      <c r="C65" s="138"/>
      <c r="D65" s="126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37"/>
    </row>
    <row r="66" spans="1:20" ht="24.95" customHeight="1" x14ac:dyDescent="0.2">
      <c r="A66" s="114" t="s">
        <v>98</v>
      </c>
      <c r="B66" s="121" t="s">
        <v>61</v>
      </c>
      <c r="C66" s="138"/>
      <c r="D66" s="126"/>
      <c r="E66" s="126"/>
      <c r="F66" s="129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37"/>
    </row>
    <row r="67" spans="1:20" ht="24.95" customHeight="1" x14ac:dyDescent="0.2">
      <c r="A67" s="114" t="s">
        <v>99</v>
      </c>
      <c r="B67" s="121" t="s">
        <v>124</v>
      </c>
      <c r="C67" s="139"/>
      <c r="D67" s="128"/>
      <c r="E67" s="128"/>
      <c r="F67" s="126"/>
      <c r="G67" s="126"/>
      <c r="H67" s="126"/>
      <c r="I67" s="126"/>
      <c r="J67" s="126"/>
      <c r="K67" s="128"/>
      <c r="L67" s="128"/>
      <c r="M67" s="128"/>
      <c r="N67" s="128"/>
      <c r="O67" s="128"/>
      <c r="P67" s="128"/>
      <c r="Q67" s="128"/>
      <c r="R67" s="128"/>
      <c r="S67" s="128"/>
      <c r="T67" s="137"/>
    </row>
    <row r="68" spans="1:20" ht="24.95" customHeight="1" x14ac:dyDescent="0.2">
      <c r="A68" s="114"/>
      <c r="B68" s="122" t="s">
        <v>129</v>
      </c>
      <c r="C68" s="139"/>
      <c r="D68" s="128"/>
      <c r="E68" s="128"/>
      <c r="F68" s="128"/>
      <c r="G68" s="128"/>
      <c r="H68" s="128"/>
      <c r="I68" s="128"/>
      <c r="J68" s="128"/>
      <c r="K68" s="127"/>
      <c r="L68" s="127"/>
      <c r="M68" s="127"/>
      <c r="N68" s="127"/>
      <c r="O68" s="128"/>
      <c r="P68" s="128"/>
      <c r="Q68" s="128"/>
      <c r="R68" s="128"/>
      <c r="S68" s="128"/>
      <c r="T68" s="137"/>
    </row>
    <row r="69" spans="1:20" ht="24.95" customHeight="1" x14ac:dyDescent="0.2">
      <c r="A69" s="114" t="s">
        <v>60</v>
      </c>
      <c r="B69" s="121" t="s">
        <v>130</v>
      </c>
      <c r="C69" s="139"/>
      <c r="D69" s="128"/>
      <c r="E69" s="128"/>
      <c r="F69" s="128"/>
      <c r="G69" s="128"/>
      <c r="H69" s="128"/>
      <c r="I69" s="128"/>
      <c r="J69" s="128"/>
      <c r="K69" s="126"/>
      <c r="L69" s="126"/>
      <c r="M69" s="128"/>
      <c r="N69" s="128"/>
      <c r="O69" s="128"/>
      <c r="P69" s="128"/>
      <c r="Q69" s="128"/>
      <c r="R69" s="128"/>
      <c r="S69" s="128"/>
      <c r="T69" s="137"/>
    </row>
    <row r="70" spans="1:20" ht="24.95" customHeight="1" x14ac:dyDescent="0.2">
      <c r="A70" s="114" t="s">
        <v>133</v>
      </c>
      <c r="B70" s="121" t="s">
        <v>131</v>
      </c>
      <c r="C70" s="139"/>
      <c r="D70" s="128"/>
      <c r="E70" s="128"/>
      <c r="F70" s="128"/>
      <c r="G70" s="128"/>
      <c r="H70" s="128"/>
      <c r="I70" s="128"/>
      <c r="J70" s="128"/>
      <c r="K70" s="128"/>
      <c r="L70" s="128"/>
      <c r="M70" s="126"/>
      <c r="N70" s="126"/>
      <c r="O70" s="128"/>
      <c r="P70" s="128"/>
      <c r="Q70" s="128"/>
      <c r="R70" s="128"/>
      <c r="S70" s="128"/>
      <c r="T70" s="137"/>
    </row>
    <row r="71" spans="1:20" ht="24.95" customHeight="1" x14ac:dyDescent="0.2">
      <c r="A71" s="115"/>
      <c r="B71" s="123" t="s">
        <v>134</v>
      </c>
      <c r="C71" s="14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1"/>
      <c r="P71" s="131"/>
      <c r="Q71" s="131"/>
      <c r="R71" s="131"/>
      <c r="S71" s="131"/>
      <c r="T71" s="141"/>
    </row>
    <row r="72" spans="1:20" ht="24.95" customHeight="1" x14ac:dyDescent="0.2">
      <c r="A72" s="116" t="s">
        <v>62</v>
      </c>
      <c r="B72" s="124" t="s">
        <v>52</v>
      </c>
      <c r="C72" s="14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26"/>
      <c r="P72" s="126"/>
      <c r="Q72" s="126"/>
      <c r="R72" s="126"/>
      <c r="S72" s="132"/>
      <c r="T72" s="143"/>
    </row>
    <row r="73" spans="1:20" ht="24.95" customHeight="1" x14ac:dyDescent="0.2">
      <c r="A73" s="133" t="s">
        <v>101</v>
      </c>
      <c r="B73" s="134" t="s">
        <v>122</v>
      </c>
      <c r="C73" s="14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6"/>
      <c r="T73" s="147"/>
    </row>
    <row r="74" spans="1:20" ht="24.95" customHeight="1" x14ac:dyDescent="0.2">
      <c r="A74" s="167" t="s">
        <v>164</v>
      </c>
      <c r="B74" s="168"/>
      <c r="C74" s="156">
        <v>0</v>
      </c>
      <c r="D74" s="156">
        <v>0</v>
      </c>
      <c r="E74" s="156">
        <v>0</v>
      </c>
      <c r="F74" s="156">
        <v>0</v>
      </c>
      <c r="G74" s="156">
        <v>0</v>
      </c>
      <c r="H74" s="156">
        <v>0</v>
      </c>
      <c r="I74" s="156">
        <v>0</v>
      </c>
      <c r="J74" s="156">
        <f>0.25*566*$H1</f>
        <v>0</v>
      </c>
      <c r="K74" s="156">
        <v>0</v>
      </c>
      <c r="L74" s="156">
        <v>0</v>
      </c>
      <c r="M74" s="156">
        <v>0</v>
      </c>
      <c r="N74" s="156">
        <f>0.15*566*H1</f>
        <v>0</v>
      </c>
      <c r="O74" s="156">
        <v>0</v>
      </c>
      <c r="P74" s="156">
        <v>0</v>
      </c>
      <c r="Q74" s="156">
        <v>0</v>
      </c>
      <c r="R74" s="156">
        <v>0</v>
      </c>
      <c r="S74" s="157">
        <v>0</v>
      </c>
      <c r="T74" s="156">
        <f>0.6*566*H1</f>
        <v>0</v>
      </c>
    </row>
    <row r="75" spans="1:20" ht="24.95" customHeight="1" x14ac:dyDescent="0.2">
      <c r="A75" s="169"/>
      <c r="B75" s="170"/>
      <c r="C75" s="156">
        <v>0</v>
      </c>
      <c r="D75" s="156">
        <v>0</v>
      </c>
      <c r="E75" s="156">
        <v>0</v>
      </c>
      <c r="F75" s="156">
        <v>0</v>
      </c>
      <c r="G75" s="156">
        <v>0</v>
      </c>
      <c r="H75" s="156">
        <v>0</v>
      </c>
      <c r="I75" s="156">
        <v>0</v>
      </c>
      <c r="J75" s="156">
        <f>0.25*566*$H2</f>
        <v>141500</v>
      </c>
      <c r="K75" s="156">
        <v>0</v>
      </c>
      <c r="L75" s="156">
        <v>0</v>
      </c>
      <c r="M75" s="156">
        <v>0</v>
      </c>
      <c r="N75" s="156">
        <f>0.15*566*H2</f>
        <v>84899.999999999985</v>
      </c>
      <c r="O75" s="156">
        <v>0</v>
      </c>
      <c r="P75" s="156">
        <v>0</v>
      </c>
      <c r="Q75" s="156">
        <v>0</v>
      </c>
      <c r="R75" s="156">
        <v>0</v>
      </c>
      <c r="S75" s="157">
        <v>0</v>
      </c>
      <c r="T75" s="156">
        <f>0.6*566*H2</f>
        <v>339599.99999999994</v>
      </c>
    </row>
    <row r="76" spans="1:20" ht="24.95" customHeight="1" x14ac:dyDescent="0.2">
      <c r="A76" s="165" t="s">
        <v>165</v>
      </c>
      <c r="B76" s="166"/>
      <c r="C76" s="155">
        <v>0</v>
      </c>
      <c r="D76" s="155">
        <f t="shared" ref="D76:T76" si="0">D75+C76</f>
        <v>0</v>
      </c>
      <c r="E76" s="155">
        <f t="shared" si="0"/>
        <v>0</v>
      </c>
      <c r="F76" s="155">
        <f t="shared" si="0"/>
        <v>0</v>
      </c>
      <c r="G76" s="155">
        <f t="shared" si="0"/>
        <v>0</v>
      </c>
      <c r="H76" s="155">
        <f t="shared" si="0"/>
        <v>0</v>
      </c>
      <c r="I76" s="155">
        <f t="shared" si="0"/>
        <v>0</v>
      </c>
      <c r="J76" s="156">
        <f t="shared" si="0"/>
        <v>141500</v>
      </c>
      <c r="K76" s="156">
        <f t="shared" si="0"/>
        <v>141500</v>
      </c>
      <c r="L76" s="156">
        <f t="shared" si="0"/>
        <v>141500</v>
      </c>
      <c r="M76" s="156">
        <f t="shared" si="0"/>
        <v>141500</v>
      </c>
      <c r="N76" s="156">
        <f t="shared" si="0"/>
        <v>226400</v>
      </c>
      <c r="O76" s="156">
        <f t="shared" si="0"/>
        <v>226400</v>
      </c>
      <c r="P76" s="156">
        <f t="shared" si="0"/>
        <v>226400</v>
      </c>
      <c r="Q76" s="156">
        <f t="shared" si="0"/>
        <v>226400</v>
      </c>
      <c r="R76" s="156">
        <f t="shared" si="0"/>
        <v>226400</v>
      </c>
      <c r="S76" s="156">
        <f t="shared" si="0"/>
        <v>226400</v>
      </c>
      <c r="T76" s="156">
        <f t="shared" si="0"/>
        <v>566000</v>
      </c>
    </row>
  </sheetData>
  <mergeCells count="5">
    <mergeCell ref="A1:B1"/>
    <mergeCell ref="A2:C2"/>
    <mergeCell ref="A3:D3"/>
    <mergeCell ref="A76:B76"/>
    <mergeCell ref="A74:B75"/>
  </mergeCells>
  <printOptions horizontalCentered="1"/>
  <pageMargins left="0.25" right="0.25" top="0.75" bottom="0.75" header="0.3" footer="0.3"/>
  <pageSetup paperSize="9" scale="56" fitToHeight="0" orientation="landscape" r:id="rId1"/>
  <headerFooter alignWithMargins="0">
    <oddFooter>&amp;C&amp;6&amp;F - &amp;A&amp;R&amp;6&amp;P / &amp;N</oddFooter>
  </headerFooter>
  <rowBreaks count="2" manualBreakCount="2">
    <brk id="29" max="19" man="1"/>
    <brk id="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Anexo 6 - PLA PREENCHER</vt:lpstr>
      <vt:lpstr>Anexo 7- CFF PREENCHER </vt:lpstr>
      <vt:lpstr>Plan1</vt:lpstr>
      <vt:lpstr>Cronograma</vt:lpstr>
      <vt:lpstr>'Anexo 6 - PLA PREENCHER'!Area_de_impressao</vt:lpstr>
      <vt:lpstr>'Anexo 7- CFF PREENCHER '!Area_de_impressao</vt:lpstr>
      <vt:lpstr>Cronograma!Area_de_impressao</vt:lpstr>
      <vt:lpstr>'Anexo 6 - PLA PREENCHER'!Excel_BuiltIn__FilterDatabase</vt:lpstr>
      <vt:lpstr>'Anexo 6 - PLA PREENCHER'!Titulos_de_impressao</vt:lpstr>
      <vt:lpstr>'Anexo 7- CFF PREENCHER '!Titulos_de_impressao</vt:lpstr>
      <vt:lpstr>Cronograma!Titulos_de_impressao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CP036-15  AI e III - Planilha e Cronograma</dc:title>
  <dc:subject>Regularização Fundiária - Planalto Serrano</dc:subject>
  <dc:creator>PMS/SEOB/CPL/HMT</dc:creator>
  <cp:lastModifiedBy>Jocely Maria Thomazoni Loyola</cp:lastModifiedBy>
  <cp:lastPrinted>2023-08-21T13:00:30Z</cp:lastPrinted>
  <dcterms:created xsi:type="dcterms:W3CDTF">2015-04-14T15:08:39Z</dcterms:created>
  <dcterms:modified xsi:type="dcterms:W3CDTF">2023-08-25T13:13:26Z</dcterms:modified>
</cp:coreProperties>
</file>